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190" activeTab="2"/>
  </bookViews>
  <sheets>
    <sheet name="титул" sheetId="1" r:id="rId1"/>
    <sheet name="график" sheetId="2" r:id="rId2"/>
    <sheet name="рабочий план" sheetId="3" r:id="rId3"/>
    <sheet name="практики" sheetId="4" r:id="rId4"/>
    <sheet name="учебные кабинеты" sheetId="5" r:id="rId5"/>
    <sheet name="пояснит записка" sheetId="6" r:id="rId6"/>
  </sheets>
  <definedNames>
    <definedName name="_xlnm.Print_Area" localSheetId="1">'график'!$A$1:$BB$52</definedName>
    <definedName name="_xlnm.Print_Area" localSheetId="2">'рабочий план'!$A$1:$S$89</definedName>
    <definedName name="_xlnm.Print_Area" localSheetId="4">'учебные кабинеты'!$A$1:$H$35</definedName>
  </definedNames>
  <calcPr fullCalcOnLoad="1"/>
</workbook>
</file>

<file path=xl/sharedStrings.xml><?xml version="1.0" encoding="utf-8"?>
<sst xmlns="http://schemas.openxmlformats.org/spreadsheetml/2006/main" count="429" uniqueCount="317">
  <si>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</si>
  <si>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</si>
  <si>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</si>
  <si>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</si>
  <si>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</si>
  <si>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</si>
  <si>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</si>
  <si>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</si>
  <si>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</si>
  <si>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</si>
  <si>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</si>
  <si>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</si>
  <si>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нед.</t>
  </si>
  <si>
    <t>8 14</t>
  </si>
  <si>
    <t>15 21</t>
  </si>
  <si>
    <t>22 28</t>
  </si>
  <si>
    <t>6 12</t>
  </si>
  <si>
    <t>13 19</t>
  </si>
  <si>
    <t>20 26</t>
  </si>
  <si>
    <t>10 16</t>
  </si>
  <si>
    <t>17 23</t>
  </si>
  <si>
    <t>24 30</t>
  </si>
  <si>
    <t xml:space="preserve">1 7 </t>
  </si>
  <si>
    <t xml:space="preserve">8 14 </t>
  </si>
  <si>
    <t>5 11</t>
  </si>
  <si>
    <t>12 18</t>
  </si>
  <si>
    <t>19 25</t>
  </si>
  <si>
    <t>9 15</t>
  </si>
  <si>
    <t>16 22</t>
  </si>
  <si>
    <t>23 29</t>
  </si>
  <si>
    <t>4 10</t>
  </si>
  <si>
    <t>11 7</t>
  </si>
  <si>
    <t>18 24</t>
  </si>
  <si>
    <t>25 31</t>
  </si>
  <si>
    <t xml:space="preserve"> 1 7</t>
  </si>
  <si>
    <t>24 31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</si>
  <si>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</si>
  <si>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</si>
  <si>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</si>
  <si>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</si>
  <si>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</si>
  <si>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</si>
  <si>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</si>
  <si>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</si>
  <si>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</si>
  <si>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</si>
  <si>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</si>
  <si>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</si>
  <si>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</si>
  <si>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</si>
  <si>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</si>
  <si>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</si>
  <si>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</si>
  <si>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</si>
  <si>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</si>
  <si>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</si>
  <si>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</si>
  <si>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</si>
  <si>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</si>
  <si>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</si>
  <si>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</si>
  <si>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</si>
  <si>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</si>
  <si>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</si>
  <si>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</si>
  <si>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</si>
  <si>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</si>
  <si>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</si>
  <si>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</si>
  <si>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</si>
  <si>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</si>
  <si>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</si>
  <si>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</si>
  <si>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</si>
  <si>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</si>
  <si>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</si>
  <si>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</si>
  <si>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</si>
  <si>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</si>
  <si>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Курс</t>
  </si>
  <si>
    <t>К</t>
  </si>
  <si>
    <t>Всего</t>
  </si>
  <si>
    <t>Производственная практика</t>
  </si>
  <si>
    <t>Каникулы</t>
  </si>
  <si>
    <t>1    7</t>
  </si>
  <si>
    <t>3      9</t>
  </si>
  <si>
    <t>2             8</t>
  </si>
  <si>
    <t>2       8</t>
  </si>
  <si>
    <t>3                 9</t>
  </si>
  <si>
    <t>Э</t>
  </si>
  <si>
    <t>А</t>
  </si>
  <si>
    <t>Физическая культура</t>
  </si>
  <si>
    <t xml:space="preserve">Утверждаю </t>
  </si>
  <si>
    <t>Директор КГБОУ СПО</t>
  </si>
  <si>
    <t>"Таймырский колледж"</t>
  </si>
  <si>
    <t>_______________В.Н. Черкасова</t>
  </si>
  <si>
    <t>среднего профессионального образования "Таймырский колледж"</t>
  </si>
  <si>
    <t xml:space="preserve">краевого государственного бюджетного образовательного учреждения </t>
  </si>
  <si>
    <t xml:space="preserve">УЧЕБНЫЙ ПЛАН </t>
  </si>
  <si>
    <t>Форма обучения - очная</t>
  </si>
  <si>
    <t>1. Сводные данные по бюджету времени (в неделях)</t>
  </si>
  <si>
    <t>Курсы</t>
  </si>
  <si>
    <t>Промежуточная аттестация</t>
  </si>
  <si>
    <t>Государственнаая итоговая аттестация</t>
  </si>
  <si>
    <t>I</t>
  </si>
  <si>
    <t>Х</t>
  </si>
  <si>
    <t>Наименование циклов, дисциплин, профессиональных модулей, МДК, практик</t>
  </si>
  <si>
    <t>Учебная нагрузка обучающихся (час)</t>
  </si>
  <si>
    <t xml:space="preserve">максимальная </t>
  </si>
  <si>
    <t>самостоятельная работа</t>
  </si>
  <si>
    <t>обязательная аудиторная</t>
  </si>
  <si>
    <t>всего занятий</t>
  </si>
  <si>
    <t>лекций, уроков</t>
  </si>
  <si>
    <t>лаб. и  практ. занятий</t>
  </si>
  <si>
    <t xml:space="preserve">Распределение обязательной нагрузки по курсам и семестрам (час в семестр) </t>
  </si>
  <si>
    <t>1 курс</t>
  </si>
  <si>
    <t>ОП.00</t>
  </si>
  <si>
    <t>Общепрофессиональный цикл</t>
  </si>
  <si>
    <t>Безопасность жизнедеятельности</t>
  </si>
  <si>
    <t>ПМ.01</t>
  </si>
  <si>
    <t>ПМ.00</t>
  </si>
  <si>
    <t>Профессиональные модули</t>
  </si>
  <si>
    <t>МДК.01.01</t>
  </si>
  <si>
    <t>УП.01</t>
  </si>
  <si>
    <t>ПП.01</t>
  </si>
  <si>
    <t>ПМ.02</t>
  </si>
  <si>
    <t>МДК.02.01</t>
  </si>
  <si>
    <t>УП.02</t>
  </si>
  <si>
    <t>ПП.02</t>
  </si>
  <si>
    <t>Государственная (итоговая) аттестация</t>
  </si>
  <si>
    <t>ВСЕГО</t>
  </si>
  <si>
    <t>дисциплин и МДК</t>
  </si>
  <si>
    <t>учебной практики</t>
  </si>
  <si>
    <t>производственной практики</t>
  </si>
  <si>
    <t>экзаменов</t>
  </si>
  <si>
    <t>дифф.зачетов</t>
  </si>
  <si>
    <t>зачетов</t>
  </si>
  <si>
    <t>№</t>
  </si>
  <si>
    <t>Наименование</t>
  </si>
  <si>
    <t>Кабинеты</t>
  </si>
  <si>
    <t xml:space="preserve">Лаборатории </t>
  </si>
  <si>
    <t>Мастерские</t>
  </si>
  <si>
    <t>Спортивный комплекс</t>
  </si>
  <si>
    <t>Залы</t>
  </si>
  <si>
    <t>Актовый зал</t>
  </si>
  <si>
    <t>1.1. Типовой график учебного процесса</t>
  </si>
  <si>
    <t>Нормативный срок обучения - 2 года 5 месяцев</t>
  </si>
  <si>
    <t>на базе основного  общего образования</t>
  </si>
  <si>
    <t>2 курс</t>
  </si>
  <si>
    <t>3 курс</t>
  </si>
  <si>
    <t xml:space="preserve">1 курс </t>
  </si>
  <si>
    <t>II</t>
  </si>
  <si>
    <t>III</t>
  </si>
  <si>
    <t xml:space="preserve">       17 недель</t>
  </si>
  <si>
    <t xml:space="preserve">1 семестр  </t>
  </si>
  <si>
    <t>2 семестр</t>
  </si>
  <si>
    <t xml:space="preserve">3 семестр </t>
  </si>
  <si>
    <t>4 семестр</t>
  </si>
  <si>
    <t xml:space="preserve">5 семестр </t>
  </si>
  <si>
    <t>Иностранный язык</t>
  </si>
  <si>
    <t>История</t>
  </si>
  <si>
    <t>Обществознание (включая экономику и право)</t>
  </si>
  <si>
    <t>ОБЖ</t>
  </si>
  <si>
    <t>Электротехника</t>
  </si>
  <si>
    <t>Охрана труда</t>
  </si>
  <si>
    <t xml:space="preserve"> </t>
  </si>
  <si>
    <t>Условные обозначения</t>
  </si>
  <si>
    <t xml:space="preserve">Учебная практика проводимая непрерывно </t>
  </si>
  <si>
    <t xml:space="preserve">Каникулы </t>
  </si>
  <si>
    <t>Производственная практика, проводимая концентрированно</t>
  </si>
  <si>
    <t>Всего теоретическое обучение</t>
  </si>
  <si>
    <t xml:space="preserve">Всего </t>
  </si>
  <si>
    <t xml:space="preserve">Открытый стадион широкого профиля с элементами полосы препятствий </t>
  </si>
  <si>
    <t xml:space="preserve">Физика </t>
  </si>
  <si>
    <t>ОП.01</t>
  </si>
  <si>
    <t>ОП.02</t>
  </si>
  <si>
    <t>ОП.03</t>
  </si>
  <si>
    <t>ОП.04</t>
  </si>
  <si>
    <t>ОП.05</t>
  </si>
  <si>
    <t>КАЛЕНДАРНЫЙ УЧЕБНЫЙ ГРАФИК</t>
  </si>
  <si>
    <t>оу</t>
  </si>
  <si>
    <t>Учебная практика проводимая рассредоточено</t>
  </si>
  <si>
    <t>Материаловедение</t>
  </si>
  <si>
    <t>Формы промежуточной аттестации (распределение по семестрам)</t>
  </si>
  <si>
    <t>Экзамены</t>
  </si>
  <si>
    <t>Зачеты</t>
  </si>
  <si>
    <t>Дифференцированные зачеты</t>
  </si>
  <si>
    <t>ИТОГО (без практики и общеобразовательной подготовки)</t>
  </si>
  <si>
    <t xml:space="preserve">     23 недели</t>
  </si>
  <si>
    <t xml:space="preserve">Учебная практика </t>
  </si>
  <si>
    <t>Всего учебная  и производственная практика</t>
  </si>
  <si>
    <t xml:space="preserve">краевого государственного бюджетного профессионального образовательного учреждения </t>
  </si>
  <si>
    <t>ГИА</t>
  </si>
  <si>
    <t>ОУД.00</t>
  </si>
  <si>
    <t>Общие общеобразовательные учебные дисциплины</t>
  </si>
  <si>
    <t>ОУД.01</t>
  </si>
  <si>
    <t>ОУД.02</t>
  </si>
  <si>
    <t>ОУД.03</t>
  </si>
  <si>
    <t>ОУД.04</t>
  </si>
  <si>
    <t>ОУД.05</t>
  </si>
  <si>
    <t>ОУД.06</t>
  </si>
  <si>
    <t>ОУД.07</t>
  </si>
  <si>
    <t>Информатика</t>
  </si>
  <si>
    <t xml:space="preserve">Химия </t>
  </si>
  <si>
    <t>ОУД.08</t>
  </si>
  <si>
    <t>ОУД.09</t>
  </si>
  <si>
    <t xml:space="preserve">Биология </t>
  </si>
  <si>
    <t>ОУД.10</t>
  </si>
  <si>
    <t>ОУД.11</t>
  </si>
  <si>
    <t>ОУД.12</t>
  </si>
  <si>
    <t>ОУД.13</t>
  </si>
  <si>
    <t>ОУД.14</t>
  </si>
  <si>
    <t>География</t>
  </si>
  <si>
    <t>Экология</t>
  </si>
  <si>
    <t>5</t>
  </si>
  <si>
    <t>Государственная итоговая аттестация</t>
  </si>
  <si>
    <t>Слесарная</t>
  </si>
  <si>
    <t>Нормативный срок обучения - 2 года 10 месяцев</t>
  </si>
  <si>
    <t xml:space="preserve">4 недели производственная практика </t>
  </si>
  <si>
    <t>6 семестр</t>
  </si>
  <si>
    <t>ОУД.15</t>
  </si>
  <si>
    <t>ОУД.16</t>
  </si>
  <si>
    <t>Экономика отрасли</t>
  </si>
  <si>
    <t>2 нед</t>
  </si>
  <si>
    <t>Эвенкийский язык</t>
  </si>
  <si>
    <t>Техническое черчение</t>
  </si>
  <si>
    <t>Ремонт воздушных линий электропередачи</t>
  </si>
  <si>
    <t>Ремонт и монтаж кабельных линий</t>
  </si>
  <si>
    <t>"Эвенкийский многопрофильный техникум"</t>
  </si>
  <si>
    <t>"____"__________________2013г</t>
  </si>
  <si>
    <t>приказ №___________________</t>
  </si>
  <si>
    <t>по профессии начального профессионального образования</t>
  </si>
  <si>
    <t>260807.01 Повар, кондитер</t>
  </si>
  <si>
    <t>Квалификация: Повар, кондитер</t>
  </si>
  <si>
    <t>технического черчения</t>
  </si>
  <si>
    <t>технической механики</t>
  </si>
  <si>
    <t>Электромонтажная</t>
  </si>
  <si>
    <t>Библиотека с читальным залом с выходом в Интернет</t>
  </si>
  <si>
    <t>Спортивный зал, место для стрельбы</t>
  </si>
  <si>
    <t>Математика: алгебра, начала математического анализа, геометрия</t>
  </si>
  <si>
    <t>6 кв</t>
  </si>
  <si>
    <t xml:space="preserve"> 17  недель</t>
  </si>
  <si>
    <t xml:space="preserve">    18  недель           </t>
  </si>
  <si>
    <t>3</t>
  </si>
  <si>
    <t>ОП.07 вар</t>
  </si>
  <si>
    <t>1,2,3</t>
  </si>
  <si>
    <t>Профессиональный модуль, в рамках которого проводится практика</t>
  </si>
  <si>
    <t>Наименование практики</t>
  </si>
  <si>
    <t>Условия реализации</t>
  </si>
  <si>
    <t>Семестр</t>
  </si>
  <si>
    <t>Длительность в часах</t>
  </si>
  <si>
    <t xml:space="preserve"> УП 01. учебная практика </t>
  </si>
  <si>
    <t>рассредоточенно</t>
  </si>
  <si>
    <t>концентрированно</t>
  </si>
  <si>
    <t xml:space="preserve"> УП 02. учебная практика </t>
  </si>
  <si>
    <t>Практика по профессии  Электромонтер по ремонту электросетей</t>
  </si>
  <si>
    <t>Обучение по дисциплинам и междисциплинарным модулям ( в том числе учебная практика )</t>
  </si>
  <si>
    <t>5. Пояснительная записка</t>
  </si>
  <si>
    <r>
      <rPr>
        <b/>
        <sz val="14"/>
        <rFont val="Times New Roman"/>
        <family val="1"/>
      </rPr>
      <t>Консультации 4 часа на каждого  обучающегося на каждый учебный  год, в том числев период реализации образовательной программы среднего общего образования.                                                                                                               Государственная итоговая аттестация - Выпуская квалификационная работа</t>
    </r>
    <r>
      <rPr>
        <sz val="14"/>
        <rFont val="Times New Roman"/>
        <family val="1"/>
      </rPr>
      <t xml:space="preserve">                                </t>
    </r>
  </si>
  <si>
    <t>у</t>
  </si>
  <si>
    <t>У</t>
  </si>
  <si>
    <t>П</t>
  </si>
  <si>
    <t>С/К</t>
  </si>
  <si>
    <t>Военные сборы</t>
  </si>
  <si>
    <t>С</t>
  </si>
  <si>
    <t>3,4,6</t>
  </si>
  <si>
    <t>4,5,6</t>
  </si>
  <si>
    <t xml:space="preserve">ИТОГО ПМ 01. </t>
  </si>
  <si>
    <t xml:space="preserve">ИТОГО  </t>
  </si>
  <si>
    <t>электротехники, материаловедения</t>
  </si>
  <si>
    <t>охраны труда и безопасности жизнедеятельности</t>
  </si>
  <si>
    <t xml:space="preserve">Ремонта и монтажа ВЛЭ, </t>
  </si>
  <si>
    <t>Ремонта и монтажа кабельных линий</t>
  </si>
  <si>
    <t xml:space="preserve">                      3. Перечень кабинетов, лабораторий, матерских для подготовки</t>
  </si>
  <si>
    <t xml:space="preserve">             по  ОПОП СПО ППКРС 13.01.07 Элетромонтер по ремонту электросетей</t>
  </si>
  <si>
    <t>профессии 13.01.07 Электромонтер  по ремонту электросетей</t>
  </si>
  <si>
    <t>по основной профессиональной образовательной программе среднего профессионального образования -</t>
  </si>
  <si>
    <t>программе подготовки квалифицированных рабочих, служащих</t>
  </si>
  <si>
    <t xml:space="preserve"> "Эвенкийский многопрофильный техникум"</t>
  </si>
  <si>
    <t>ПП 01. производственная практика</t>
  </si>
  <si>
    <t>ПП 02. производственная практика</t>
  </si>
  <si>
    <t>период обучения с 2018 - 2021 г.г.</t>
  </si>
  <si>
    <t xml:space="preserve">Квалификация: 
Электромонтер по ремонту воздушных линий электропередачи                   Электромонтер по ремонту аппаратуры релейной защиты и автоматики
</t>
  </si>
  <si>
    <t>ОУД.17</t>
  </si>
  <si>
    <t>ОУД.18</t>
  </si>
  <si>
    <t>Астрономия</t>
  </si>
  <si>
    <t xml:space="preserve">Русский язык </t>
  </si>
  <si>
    <t>Литература</t>
  </si>
  <si>
    <t>вар ОП 40 часов</t>
  </si>
  <si>
    <t>ПМ.03</t>
  </si>
  <si>
    <t>Техническое обслуживание и ремонт кабельных линий электропередачи</t>
  </si>
  <si>
    <t>Техническая обслуживание и ремонт воздушных линий электропередачи</t>
  </si>
  <si>
    <t>Обслуживание оборудования подстанций электрических сетей</t>
  </si>
  <si>
    <t>6</t>
  </si>
  <si>
    <t>Эффективное поведение на рынке труда/Развитие собственного дела</t>
  </si>
  <si>
    <t>Иностранный язык в профессиональной деятельности</t>
  </si>
  <si>
    <t>ОП.06 вар</t>
  </si>
  <si>
    <t xml:space="preserve">12 недель производственная практика </t>
  </si>
  <si>
    <t>Общий объем образовательной программы</t>
  </si>
  <si>
    <t xml:space="preserve">Промежуточная аттестация </t>
  </si>
  <si>
    <t>5 нед</t>
  </si>
  <si>
    <t>13 недель</t>
  </si>
  <si>
    <t xml:space="preserve">4 недель производственная практика </t>
  </si>
  <si>
    <t>8 недель</t>
  </si>
  <si>
    <t>2</t>
  </si>
  <si>
    <t>Ремонт аппаратуры релейой защиты и автоматика</t>
  </si>
  <si>
    <t>Профессиональная подготовка</t>
  </si>
  <si>
    <t xml:space="preserve">И.о. директора КГБПОУ </t>
  </si>
  <si>
    <t>______________Л.В. Паникаровская</t>
  </si>
  <si>
    <t>"29" августа 2018г.</t>
  </si>
  <si>
    <t>приказ №    46/1 от 29.08.2018</t>
  </si>
  <si>
    <t>2.1 План учебного процесса ОПОП СПО ППКРС профессии 13.01.07 Электромонтер  по ремонту электросетей"</t>
  </si>
  <si>
    <t>МДК.03.01</t>
  </si>
  <si>
    <t>УП.03</t>
  </si>
  <si>
    <t>ПП.03</t>
  </si>
  <si>
    <t>Итого ПМ.02</t>
  </si>
  <si>
    <t xml:space="preserve">ИТОГО ПМ 03.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</si>
</sst>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-FC19]d\ mmmm\ yyyy\ &quot;г.&quot;"/>
    <numFmt numFmtId="184" formatCode="000000"/>
    <numFmt numFmtId="185" formatCode="#,##0_ ;\-#,##0\ "/>
    <numFmt numFmtId="186" formatCode="[$€-2]\ ###,000_);[Red]\([$€-2]\ ###,000\)"/>
  </numFmts>
  <fonts count="9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6"/>
      <name val="Arial Cyr"/>
      <family val="2"/>
    </font>
    <font>
      <sz val="13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b/>
      <sz val="16"/>
      <name val="Arial Cyr"/>
      <family val="0"/>
    </font>
    <font>
      <b/>
      <i/>
      <sz val="14"/>
      <name val="Times New Roman"/>
      <family val="1"/>
    </font>
    <font>
      <b/>
      <sz val="10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8"/>
      <name val="Times New Roman"/>
      <family val="1"/>
    </font>
    <font>
      <sz val="10"/>
      <color indexed="10"/>
      <name val="Arial Cyr"/>
      <family val="0"/>
    </font>
    <font>
      <sz val="2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3"/>
      <color indexed="10"/>
      <name val="Arial Cyr"/>
      <family val="2"/>
    </font>
    <font>
      <sz val="9"/>
      <color indexed="10"/>
      <name val="Arial Cyr"/>
      <family val="2"/>
    </font>
    <font>
      <sz val="13"/>
      <color indexed="10"/>
      <name val="Arial Cyr"/>
      <family val="2"/>
    </font>
    <font>
      <sz val="13"/>
      <color indexed="10"/>
      <name val="Times New Roman"/>
      <family val="1"/>
    </font>
    <font>
      <sz val="12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3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theme="1"/>
      <name val="Arial Cyr"/>
      <family val="0"/>
    </font>
    <font>
      <sz val="10"/>
      <color theme="1"/>
      <name val="Arial Cyr"/>
      <family val="0"/>
    </font>
    <font>
      <b/>
      <sz val="10"/>
      <color theme="1"/>
      <name val="Arial Cyr"/>
      <family val="0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sz val="10"/>
      <color rgb="FFFF0000"/>
      <name val="Arial Cyr"/>
      <family val="0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13"/>
      <color rgb="FFFF0000"/>
      <name val="Arial Cyr"/>
      <family val="2"/>
    </font>
    <font>
      <sz val="9"/>
      <color rgb="FFFF0000"/>
      <name val="Arial Cyr"/>
      <family val="2"/>
    </font>
    <font>
      <sz val="13"/>
      <color rgb="FFFF0000"/>
      <name val="Arial Cyr"/>
      <family val="2"/>
    </font>
    <font>
      <sz val="13"/>
      <color rgb="FFFF0000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3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602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55" applyFont="1">
      <alignment/>
      <protection/>
    </xf>
    <xf numFmtId="0" fontId="0" fillId="0" borderId="0" xfId="55">
      <alignment/>
      <protection/>
    </xf>
    <xf numFmtId="0" fontId="12" fillId="0" borderId="0" xfId="54" applyFont="1">
      <alignment/>
      <protection/>
    </xf>
    <xf numFmtId="0" fontId="0" fillId="0" borderId="0" xfId="54">
      <alignment/>
      <protection/>
    </xf>
    <xf numFmtId="0" fontId="12" fillId="0" borderId="0" xfId="54" applyFont="1" applyAlignment="1">
      <alignment horizontal="left" vertical="top" wrapText="1"/>
      <protection/>
    </xf>
    <xf numFmtId="0" fontId="12" fillId="0" borderId="0" xfId="54" applyFont="1" applyBorder="1">
      <alignment/>
      <protection/>
    </xf>
    <xf numFmtId="0" fontId="1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12" fillId="0" borderId="0" xfId="54" applyFont="1" applyBorder="1" applyAlignment="1">
      <alignment horizontal="left" vertical="top" wrapText="1"/>
      <protection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21" fillId="0" borderId="10" xfId="54" applyFont="1" applyBorder="1">
      <alignment/>
      <protection/>
    </xf>
    <xf numFmtId="0" fontId="21" fillId="0" borderId="0" xfId="54" applyFont="1">
      <alignment/>
      <protection/>
    </xf>
    <xf numFmtId="0" fontId="21" fillId="0" borderId="0" xfId="54" applyFont="1" applyFill="1">
      <alignment/>
      <protection/>
    </xf>
    <xf numFmtId="0" fontId="21" fillId="0" borderId="11" xfId="54" applyFont="1" applyBorder="1">
      <alignment/>
      <protection/>
    </xf>
    <xf numFmtId="49" fontId="11" fillId="0" borderId="10" xfId="54" applyNumberFormat="1" applyFont="1" applyFill="1" applyBorder="1" applyAlignment="1">
      <alignment horizontal="center" vertical="center"/>
      <protection/>
    </xf>
    <xf numFmtId="0" fontId="0" fillId="0" borderId="0" xfId="54" applyFont="1">
      <alignment/>
      <protection/>
    </xf>
    <xf numFmtId="0" fontId="17" fillId="0" borderId="0" xfId="54" applyFont="1">
      <alignment/>
      <protection/>
    </xf>
    <xf numFmtId="0" fontId="0" fillId="0" borderId="12" xfId="54" applyFont="1" applyBorder="1">
      <alignment/>
      <protection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10" xfId="54" applyNumberFormat="1" applyFont="1" applyFill="1" applyBorder="1" applyAlignment="1">
      <alignment horizontal="center" vertical="center"/>
      <protection/>
    </xf>
    <xf numFmtId="0" fontId="8" fillId="33" borderId="0" xfId="0" applyFont="1" applyFill="1" applyAlignment="1">
      <alignment/>
    </xf>
    <xf numFmtId="0" fontId="11" fillId="0" borderId="10" xfId="54" applyFont="1" applyFill="1" applyBorder="1" applyAlignment="1">
      <alignment horizontal="center" vertical="center"/>
      <protection/>
    </xf>
    <xf numFmtId="0" fontId="0" fillId="0" borderId="0" xfId="54" applyFill="1">
      <alignment/>
      <protection/>
    </xf>
    <xf numFmtId="0" fontId="12" fillId="0" borderId="0" xfId="54" applyFont="1" applyFill="1" applyBorder="1">
      <alignment/>
      <protection/>
    </xf>
    <xf numFmtId="0" fontId="12" fillId="0" borderId="0" xfId="54" applyFont="1" applyFill="1">
      <alignment/>
      <protection/>
    </xf>
    <xf numFmtId="0" fontId="8" fillId="0" borderId="13" xfId="54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vertical="center"/>
    </xf>
    <xf numFmtId="0" fontId="7" fillId="0" borderId="0" xfId="0" applyFont="1" applyFill="1" applyBorder="1" applyAlignment="1">
      <alignment/>
    </xf>
    <xf numFmtId="0" fontId="10" fillId="0" borderId="10" xfId="54" applyNumberFormat="1" applyFont="1" applyFill="1" applyBorder="1" applyAlignment="1">
      <alignment horizontal="center" vertical="center"/>
      <protection/>
    </xf>
    <xf numFmtId="0" fontId="10" fillId="0" borderId="10" xfId="54" applyNumberFormat="1" applyFont="1" applyBorder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0" fontId="10" fillId="0" borderId="10" xfId="54" applyFont="1" applyBorder="1" applyAlignment="1">
      <alignment horizontal="center" vertical="center"/>
      <protection/>
    </xf>
    <xf numFmtId="0" fontId="11" fillId="0" borderId="10" xfId="54" applyFont="1" applyFill="1" applyBorder="1" applyAlignment="1">
      <alignment horizontal="center"/>
      <protection/>
    </xf>
    <xf numFmtId="0" fontId="20" fillId="0" borderId="0" xfId="54" applyFont="1" applyBorder="1" applyAlignment="1">
      <alignment horizontal="center" vertical="center" wrapText="1"/>
      <protection/>
    </xf>
    <xf numFmtId="0" fontId="19" fillId="0" borderId="10" xfId="54" applyNumberFormat="1" applyFont="1" applyFill="1" applyBorder="1" applyAlignment="1">
      <alignment horizontal="center" vertical="center"/>
      <protection/>
    </xf>
    <xf numFmtId="0" fontId="19" fillId="0" borderId="10" xfId="54" applyFont="1" applyFill="1" applyBorder="1" applyAlignment="1">
      <alignment horizontal="center"/>
      <protection/>
    </xf>
    <xf numFmtId="0" fontId="11" fillId="0" borderId="10" xfId="0" applyFont="1" applyFill="1" applyBorder="1" applyAlignment="1">
      <alignment horizontal="center"/>
    </xf>
    <xf numFmtId="0" fontId="19" fillId="0" borderId="10" xfId="54" applyFont="1" applyFill="1" applyBorder="1" applyAlignment="1">
      <alignment horizontal="center" vertical="center"/>
      <protection/>
    </xf>
    <xf numFmtId="0" fontId="16" fillId="34" borderId="10" xfId="0" applyFont="1" applyFill="1" applyBorder="1" applyAlignment="1">
      <alignment horizontal="center" vertical="center"/>
    </xf>
    <xf numFmtId="0" fontId="19" fillId="0" borderId="10" xfId="54" applyFont="1" applyBorder="1" applyAlignment="1">
      <alignment horizontal="center"/>
      <protection/>
    </xf>
    <xf numFmtId="0" fontId="19" fillId="0" borderId="14" xfId="54" applyNumberFormat="1" applyFont="1" applyFill="1" applyBorder="1" applyAlignment="1">
      <alignment horizontal="center" vertical="center"/>
      <protection/>
    </xf>
    <xf numFmtId="0" fontId="19" fillId="0" borderId="14" xfId="54" applyFont="1" applyFill="1" applyBorder="1" applyAlignment="1">
      <alignment horizontal="center"/>
      <protection/>
    </xf>
    <xf numFmtId="0" fontId="11" fillId="0" borderId="14" xfId="0" applyFont="1" applyFill="1" applyBorder="1" applyAlignment="1">
      <alignment horizontal="center"/>
    </xf>
    <xf numFmtId="0" fontId="16" fillId="34" borderId="14" xfId="0" applyFont="1" applyFill="1" applyBorder="1" applyAlignment="1">
      <alignment horizontal="center" vertical="center"/>
    </xf>
    <xf numFmtId="49" fontId="11" fillId="0" borderId="15" xfId="54" applyNumberFormat="1" applyFont="1" applyFill="1" applyBorder="1" applyAlignment="1">
      <alignment horizontal="left" vertical="center" wrapText="1"/>
      <protection/>
    </xf>
    <xf numFmtId="49" fontId="16" fillId="34" borderId="15" xfId="54" applyNumberFormat="1" applyFont="1" applyFill="1" applyBorder="1" applyAlignment="1">
      <alignment horizontal="left" vertical="center" wrapText="1"/>
      <protection/>
    </xf>
    <xf numFmtId="0" fontId="11" fillId="0" borderId="15" xfId="54" applyFont="1" applyBorder="1" applyAlignment="1">
      <alignment horizontal="left" vertical="top" wrapText="1"/>
      <protection/>
    </xf>
    <xf numFmtId="0" fontId="11" fillId="0" borderId="11" xfId="54" applyFont="1" applyFill="1" applyBorder="1" applyAlignment="1">
      <alignment horizontal="center" vertical="center"/>
      <protection/>
    </xf>
    <xf numFmtId="49" fontId="11" fillId="0" borderId="11" xfId="54" applyNumberFormat="1" applyFont="1" applyFill="1" applyBorder="1" applyAlignment="1">
      <alignment horizontal="center" vertical="center"/>
      <protection/>
    </xf>
    <xf numFmtId="0" fontId="11" fillId="0" borderId="16" xfId="54" applyFont="1" applyFill="1" applyBorder="1" applyAlignment="1">
      <alignment horizontal="left" vertical="top" wrapText="1"/>
      <protection/>
    </xf>
    <xf numFmtId="0" fontId="11" fillId="0" borderId="16" xfId="54" applyFont="1" applyFill="1" applyBorder="1" applyAlignment="1">
      <alignment horizontal="left" vertical="center" wrapText="1"/>
      <protection/>
    </xf>
    <xf numFmtId="0" fontId="16" fillId="34" borderId="16" xfId="54" applyFont="1" applyFill="1" applyBorder="1" applyAlignment="1">
      <alignment horizontal="left" vertical="center" wrapText="1"/>
      <protection/>
    </xf>
    <xf numFmtId="0" fontId="11" fillId="0" borderId="17" xfId="54" applyFont="1" applyFill="1" applyBorder="1" applyAlignment="1">
      <alignment horizontal="center" vertical="center"/>
      <protection/>
    </xf>
    <xf numFmtId="49" fontId="11" fillId="0" borderId="17" xfId="54" applyNumberFormat="1" applyFont="1" applyFill="1" applyBorder="1" applyAlignment="1">
      <alignment horizontal="center" vertical="center"/>
      <protection/>
    </xf>
    <xf numFmtId="0" fontId="11" fillId="0" borderId="17" xfId="54" applyNumberFormat="1" applyFont="1" applyFill="1" applyBorder="1" applyAlignment="1">
      <alignment horizontal="center" vertical="center"/>
      <protection/>
    </xf>
    <xf numFmtId="0" fontId="11" fillId="0" borderId="18" xfId="54" applyNumberFormat="1" applyFont="1" applyFill="1" applyBorder="1" applyAlignment="1">
      <alignment horizontal="center" vertical="center"/>
      <protection/>
    </xf>
    <xf numFmtId="0" fontId="11" fillId="0" borderId="14" xfId="54" applyNumberFormat="1" applyFont="1" applyFill="1" applyBorder="1" applyAlignment="1">
      <alignment horizontal="center" vertical="center"/>
      <protection/>
    </xf>
    <xf numFmtId="0" fontId="11" fillId="0" borderId="18" xfId="0" applyNumberFormat="1" applyFont="1" applyFill="1" applyBorder="1" applyAlignment="1">
      <alignment horizontal="center" vertical="center"/>
    </xf>
    <xf numFmtId="0" fontId="11" fillId="0" borderId="14" xfId="0" applyNumberFormat="1" applyFont="1" applyFill="1" applyBorder="1" applyAlignment="1">
      <alignment horizontal="center" vertical="center"/>
    </xf>
    <xf numFmtId="0" fontId="16" fillId="34" borderId="18" xfId="0" applyFont="1" applyFill="1" applyBorder="1" applyAlignment="1">
      <alignment horizontal="center" vertical="center"/>
    </xf>
    <xf numFmtId="0" fontId="11" fillId="0" borderId="14" xfId="54" applyFont="1" applyFill="1" applyBorder="1" applyAlignment="1">
      <alignment horizontal="center" vertical="center"/>
      <protection/>
    </xf>
    <xf numFmtId="0" fontId="11" fillId="0" borderId="17" xfId="0" applyNumberFormat="1" applyFont="1" applyFill="1" applyBorder="1" applyAlignment="1">
      <alignment horizontal="center" vertical="center"/>
    </xf>
    <xf numFmtId="0" fontId="16" fillId="34" borderId="17" xfId="0" applyFont="1" applyFill="1" applyBorder="1" applyAlignment="1">
      <alignment horizontal="center" vertical="center"/>
    </xf>
    <xf numFmtId="0" fontId="8" fillId="0" borderId="18" xfId="54" applyFont="1" applyBorder="1" applyAlignment="1">
      <alignment horizontal="center"/>
      <protection/>
    </xf>
    <xf numFmtId="0" fontId="8" fillId="0" borderId="14" xfId="54" applyFont="1" applyFill="1" applyBorder="1" applyAlignment="1">
      <alignment horizontal="center"/>
      <protection/>
    </xf>
    <xf numFmtId="0" fontId="11" fillId="0" borderId="18" xfId="54" applyFont="1" applyFill="1" applyBorder="1" applyAlignment="1">
      <alignment horizontal="center" vertical="center"/>
      <protection/>
    </xf>
    <xf numFmtId="0" fontId="8" fillId="0" borderId="18" xfId="54" applyFont="1" applyFill="1" applyBorder="1" applyAlignment="1">
      <alignment horizontal="center"/>
      <protection/>
    </xf>
    <xf numFmtId="0" fontId="19" fillId="0" borderId="18" xfId="54" applyFont="1" applyFill="1" applyBorder="1" applyAlignment="1">
      <alignment horizontal="center"/>
      <protection/>
    </xf>
    <xf numFmtId="0" fontId="11" fillId="0" borderId="18" xfId="0" applyFont="1" applyFill="1" applyBorder="1" applyAlignment="1">
      <alignment horizontal="center"/>
    </xf>
    <xf numFmtId="0" fontId="19" fillId="0" borderId="18" xfId="54" applyNumberFormat="1" applyFont="1" applyFill="1" applyBorder="1" applyAlignment="1">
      <alignment horizontal="center" vertical="center"/>
      <protection/>
    </xf>
    <xf numFmtId="0" fontId="19" fillId="0" borderId="18" xfId="54" applyFont="1" applyBorder="1" applyAlignment="1">
      <alignment horizontal="center"/>
      <protection/>
    </xf>
    <xf numFmtId="0" fontId="13" fillId="0" borderId="13" xfId="54" applyFont="1" applyBorder="1" applyAlignment="1">
      <alignment horizontal="center" textRotation="90"/>
      <protection/>
    </xf>
    <xf numFmtId="0" fontId="13" fillId="0" borderId="19" xfId="54" applyFont="1" applyBorder="1" applyAlignment="1">
      <alignment horizontal="center" textRotation="90"/>
      <protection/>
    </xf>
    <xf numFmtId="0" fontId="8" fillId="0" borderId="20" xfId="54" applyFont="1" applyBorder="1" applyAlignment="1">
      <alignment horizontal="center" vertical="center" wrapText="1"/>
      <protection/>
    </xf>
    <xf numFmtId="0" fontId="8" fillId="0" borderId="21" xfId="54" applyFont="1" applyFill="1" applyBorder="1" applyAlignment="1">
      <alignment horizontal="center" vertical="center" wrapText="1"/>
      <protection/>
    </xf>
    <xf numFmtId="0" fontId="8" fillId="0" borderId="20" xfId="54" applyFont="1" applyFill="1" applyBorder="1" applyAlignment="1">
      <alignment horizontal="center" vertical="center" wrapText="1"/>
      <protection/>
    </xf>
    <xf numFmtId="0" fontId="8" fillId="0" borderId="13" xfId="54" applyFont="1" applyBorder="1" applyAlignment="1">
      <alignment horizontal="center" vertical="center" wrapText="1"/>
      <protection/>
    </xf>
    <xf numFmtId="0" fontId="6" fillId="0" borderId="22" xfId="54" applyFont="1" applyBorder="1" applyAlignment="1">
      <alignment horizontal="center"/>
      <protection/>
    </xf>
    <xf numFmtId="0" fontId="6" fillId="0" borderId="23" xfId="54" applyFont="1" applyBorder="1" applyAlignment="1">
      <alignment horizontal="center"/>
      <protection/>
    </xf>
    <xf numFmtId="0" fontId="6" fillId="0" borderId="24" xfId="54" applyFont="1" applyBorder="1" applyAlignment="1">
      <alignment horizontal="center"/>
      <protection/>
    </xf>
    <xf numFmtId="0" fontId="10" fillId="35" borderId="25" xfId="54" applyFont="1" applyFill="1" applyBorder="1" applyAlignment="1">
      <alignment horizontal="left" vertical="center"/>
      <protection/>
    </xf>
    <xf numFmtId="0" fontId="10" fillId="35" borderId="26" xfId="54" applyFont="1" applyFill="1" applyBorder="1" applyAlignment="1">
      <alignment horizontal="left" vertical="center" wrapText="1"/>
      <protection/>
    </xf>
    <xf numFmtId="0" fontId="10" fillId="35" borderId="27" xfId="54" applyFont="1" applyFill="1" applyBorder="1" applyAlignment="1">
      <alignment horizontal="center" vertical="center"/>
      <protection/>
    </xf>
    <xf numFmtId="0" fontId="10" fillId="35" borderId="28" xfId="54" applyNumberFormat="1" applyFont="1" applyFill="1" applyBorder="1" applyAlignment="1">
      <alignment horizontal="center" vertical="center"/>
      <protection/>
    </xf>
    <xf numFmtId="0" fontId="10" fillId="35" borderId="27" xfId="54" applyNumberFormat="1" applyFont="1" applyFill="1" applyBorder="1" applyAlignment="1">
      <alignment horizontal="center" vertical="center"/>
      <protection/>
    </xf>
    <xf numFmtId="0" fontId="10" fillId="35" borderId="29" xfId="54" applyNumberFormat="1" applyFont="1" applyFill="1" applyBorder="1" applyAlignment="1">
      <alignment horizontal="center" vertical="center"/>
      <protection/>
    </xf>
    <xf numFmtId="0" fontId="10" fillId="35" borderId="30" xfId="54" applyNumberFormat="1" applyFont="1" applyFill="1" applyBorder="1" applyAlignment="1">
      <alignment horizontal="center" vertical="center"/>
      <protection/>
    </xf>
    <xf numFmtId="0" fontId="11" fillId="0" borderId="31" xfId="54" applyFont="1" applyFill="1" applyBorder="1" applyAlignment="1">
      <alignment horizontal="center"/>
      <protection/>
    </xf>
    <xf numFmtId="0" fontId="11" fillId="0" borderId="32" xfId="54" applyNumberFormat="1" applyFont="1" applyFill="1" applyBorder="1" applyAlignment="1">
      <alignment horizontal="center" vertical="center"/>
      <protection/>
    </xf>
    <xf numFmtId="0" fontId="11" fillId="0" borderId="31" xfId="54" applyNumberFormat="1" applyFont="1" applyFill="1" applyBorder="1" applyAlignment="1">
      <alignment horizontal="center" vertical="center"/>
      <protection/>
    </xf>
    <xf numFmtId="0" fontId="11" fillId="0" borderId="33" xfId="54" applyNumberFormat="1" applyFont="1" applyFill="1" applyBorder="1" applyAlignment="1">
      <alignment horizontal="center" vertical="center"/>
      <protection/>
    </xf>
    <xf numFmtId="0" fontId="19" fillId="0" borderId="31" xfId="54" applyNumberFormat="1" applyFont="1" applyFill="1" applyBorder="1" applyAlignment="1">
      <alignment horizontal="center" vertical="center"/>
      <protection/>
    </xf>
    <xf numFmtId="0" fontId="19" fillId="0" borderId="33" xfId="54" applyNumberFormat="1" applyFont="1" applyFill="1" applyBorder="1" applyAlignment="1">
      <alignment horizontal="center" vertical="center"/>
      <protection/>
    </xf>
    <xf numFmtId="0" fontId="19" fillId="0" borderId="32" xfId="54" applyNumberFormat="1" applyFont="1" applyFill="1" applyBorder="1" applyAlignment="1">
      <alignment horizontal="center" vertical="center"/>
      <protection/>
    </xf>
    <xf numFmtId="49" fontId="10" fillId="35" borderId="25" xfId="54" applyNumberFormat="1" applyFont="1" applyFill="1" applyBorder="1" applyAlignment="1">
      <alignment horizontal="left" vertical="center" wrapText="1"/>
      <protection/>
    </xf>
    <xf numFmtId="0" fontId="10" fillId="35" borderId="27" xfId="0" applyNumberFormat="1" applyFont="1" applyFill="1" applyBorder="1" applyAlignment="1">
      <alignment horizontal="center" vertical="center"/>
    </xf>
    <xf numFmtId="0" fontId="11" fillId="0" borderId="31" xfId="54" applyFont="1" applyFill="1" applyBorder="1" applyAlignment="1">
      <alignment horizontal="center" vertical="center"/>
      <protection/>
    </xf>
    <xf numFmtId="0" fontId="19" fillId="0" borderId="32" xfId="54" applyFont="1" applyFill="1" applyBorder="1" applyAlignment="1">
      <alignment horizontal="center"/>
      <protection/>
    </xf>
    <xf numFmtId="0" fontId="19" fillId="0" borderId="31" xfId="54" applyFont="1" applyFill="1" applyBorder="1" applyAlignment="1">
      <alignment horizontal="center"/>
      <protection/>
    </xf>
    <xf numFmtId="0" fontId="19" fillId="0" borderId="33" xfId="54" applyFont="1" applyFill="1" applyBorder="1" applyAlignment="1">
      <alignment horizontal="center"/>
      <protection/>
    </xf>
    <xf numFmtId="49" fontId="11" fillId="0" borderId="34" xfId="54" applyNumberFormat="1" applyFont="1" applyFill="1" applyBorder="1" applyAlignment="1">
      <alignment horizontal="left" vertical="center" wrapText="1"/>
      <protection/>
    </xf>
    <xf numFmtId="0" fontId="11" fillId="0" borderId="35" xfId="54" applyFont="1" applyFill="1" applyBorder="1" applyAlignment="1">
      <alignment horizontal="left" vertical="center" wrapText="1"/>
      <protection/>
    </xf>
    <xf numFmtId="49" fontId="11" fillId="0" borderId="36" xfId="54" applyNumberFormat="1" applyFont="1" applyFill="1" applyBorder="1" applyAlignment="1">
      <alignment horizontal="center" vertical="center"/>
      <protection/>
    </xf>
    <xf numFmtId="49" fontId="11" fillId="0" borderId="13" xfId="54" applyNumberFormat="1" applyFont="1" applyFill="1" applyBorder="1" applyAlignment="1">
      <alignment horizontal="center" vertical="center"/>
      <protection/>
    </xf>
    <xf numFmtId="49" fontId="11" fillId="0" borderId="19" xfId="54" applyNumberFormat="1" applyFont="1" applyFill="1" applyBorder="1" applyAlignment="1">
      <alignment horizontal="center" vertical="center"/>
      <protection/>
    </xf>
    <xf numFmtId="0" fontId="11" fillId="0" borderId="20" xfId="54" applyNumberFormat="1" applyFont="1" applyFill="1" applyBorder="1" applyAlignment="1">
      <alignment horizontal="center" vertical="center"/>
      <protection/>
    </xf>
    <xf numFmtId="0" fontId="11" fillId="0" borderId="13" xfId="54" applyNumberFormat="1" applyFont="1" applyFill="1" applyBorder="1" applyAlignment="1">
      <alignment horizontal="center" vertical="center"/>
      <protection/>
    </xf>
    <xf numFmtId="0" fontId="11" fillId="0" borderId="13" xfId="0" applyFont="1" applyFill="1" applyBorder="1" applyAlignment="1">
      <alignment horizontal="center" vertical="center"/>
    </xf>
    <xf numFmtId="0" fontId="11" fillId="0" borderId="19" xfId="54" applyNumberFormat="1" applyFont="1" applyFill="1" applyBorder="1" applyAlignment="1">
      <alignment horizontal="center" vertical="center"/>
      <protection/>
    </xf>
    <xf numFmtId="0" fontId="11" fillId="0" borderId="21" xfId="54" applyFont="1" applyFill="1" applyBorder="1" applyAlignment="1">
      <alignment horizontal="center" vertical="center"/>
      <protection/>
    </xf>
    <xf numFmtId="0" fontId="19" fillId="0" borderId="20" xfId="54" applyFont="1" applyFill="1" applyBorder="1" applyAlignment="1">
      <alignment horizontal="center"/>
      <protection/>
    </xf>
    <xf numFmtId="0" fontId="19" fillId="0" borderId="13" xfId="54" applyFont="1" applyFill="1" applyBorder="1" applyAlignment="1">
      <alignment horizontal="center"/>
      <protection/>
    </xf>
    <xf numFmtId="0" fontId="19" fillId="0" borderId="21" xfId="54" applyFont="1" applyFill="1" applyBorder="1" applyAlignment="1">
      <alignment horizontal="center"/>
      <protection/>
    </xf>
    <xf numFmtId="0" fontId="19" fillId="0" borderId="20" xfId="54" applyFont="1" applyBorder="1" applyAlignment="1">
      <alignment horizontal="center"/>
      <protection/>
    </xf>
    <xf numFmtId="0" fontId="19" fillId="0" borderId="13" xfId="54" applyFont="1" applyBorder="1" applyAlignment="1">
      <alignment horizontal="center"/>
      <protection/>
    </xf>
    <xf numFmtId="0" fontId="10" fillId="0" borderId="22" xfId="54" applyFont="1" applyBorder="1" applyAlignment="1">
      <alignment horizontal="left" vertical="center" wrapText="1"/>
      <protection/>
    </xf>
    <xf numFmtId="0" fontId="10" fillId="0" borderId="23" xfId="54" applyFont="1" applyBorder="1" applyAlignment="1">
      <alignment horizontal="left" vertical="center" wrapText="1"/>
      <protection/>
    </xf>
    <xf numFmtId="0" fontId="11" fillId="0" borderId="37" xfId="54" applyFont="1" applyBorder="1" applyAlignment="1">
      <alignment horizontal="left" vertical="top" wrapText="1"/>
      <protection/>
    </xf>
    <xf numFmtId="0" fontId="10" fillId="0" borderId="31" xfId="54" applyFont="1" applyBorder="1" applyAlignment="1">
      <alignment horizontal="center" vertical="center"/>
      <protection/>
    </xf>
    <xf numFmtId="0" fontId="10" fillId="0" borderId="31" xfId="54" applyNumberFormat="1" applyFont="1" applyFill="1" applyBorder="1" applyAlignment="1">
      <alignment horizontal="center" vertical="center"/>
      <protection/>
    </xf>
    <xf numFmtId="0" fontId="0" fillId="0" borderId="0" xfId="54" applyBorder="1">
      <alignment/>
      <protection/>
    </xf>
    <xf numFmtId="0" fontId="0" fillId="0" borderId="0" xfId="54" applyFont="1" applyBorder="1">
      <alignment/>
      <protection/>
    </xf>
    <xf numFmtId="0" fontId="17" fillId="0" borderId="0" xfId="54" applyFont="1" applyBorder="1">
      <alignment/>
      <protection/>
    </xf>
    <xf numFmtId="0" fontId="8" fillId="33" borderId="0" xfId="0" applyFont="1" applyFill="1" applyBorder="1" applyAlignment="1">
      <alignment/>
    </xf>
    <xf numFmtId="0" fontId="21" fillId="0" borderId="0" xfId="54" applyFont="1" applyBorder="1">
      <alignment/>
      <protection/>
    </xf>
    <xf numFmtId="0" fontId="21" fillId="0" borderId="0" xfId="54" applyFont="1" applyFill="1" applyBorder="1">
      <alignment/>
      <protection/>
    </xf>
    <xf numFmtId="0" fontId="77" fillId="0" borderId="0" xfId="54" applyFont="1" applyBorder="1">
      <alignment/>
      <protection/>
    </xf>
    <xf numFmtId="0" fontId="8" fillId="0" borderId="19" xfId="54" applyFont="1" applyBorder="1" applyAlignment="1">
      <alignment horizontal="center" vertical="center" wrapText="1"/>
      <protection/>
    </xf>
    <xf numFmtId="0" fontId="6" fillId="0" borderId="38" xfId="54" applyFont="1" applyBorder="1" applyAlignment="1">
      <alignment horizontal="center"/>
      <protection/>
    </xf>
    <xf numFmtId="0" fontId="19" fillId="0" borderId="39" xfId="54" applyNumberFormat="1" applyFont="1" applyFill="1" applyBorder="1" applyAlignment="1">
      <alignment horizontal="center" vertical="center"/>
      <protection/>
    </xf>
    <xf numFmtId="0" fontId="19" fillId="0" borderId="17" xfId="54" applyNumberFormat="1" applyFont="1" applyFill="1" applyBorder="1" applyAlignment="1">
      <alignment horizontal="center" vertical="center"/>
      <protection/>
    </xf>
    <xf numFmtId="0" fontId="19" fillId="0" borderId="39" xfId="54" applyFont="1" applyFill="1" applyBorder="1" applyAlignment="1">
      <alignment horizontal="center"/>
      <protection/>
    </xf>
    <xf numFmtId="0" fontId="19" fillId="0" borderId="17" xfId="54" applyFont="1" applyFill="1" applyBorder="1" applyAlignment="1">
      <alignment horizontal="center"/>
      <protection/>
    </xf>
    <xf numFmtId="0" fontId="11" fillId="0" borderId="17" xfId="0" applyFont="1" applyFill="1" applyBorder="1" applyAlignment="1">
      <alignment horizontal="center"/>
    </xf>
    <xf numFmtId="0" fontId="19" fillId="0" borderId="17" xfId="54" applyFont="1" applyBorder="1" applyAlignment="1">
      <alignment horizontal="center"/>
      <protection/>
    </xf>
    <xf numFmtId="0" fontId="19" fillId="0" borderId="19" xfId="54" applyFont="1" applyBorder="1" applyAlignment="1">
      <alignment horizontal="center"/>
      <protection/>
    </xf>
    <xf numFmtId="0" fontId="78" fillId="0" borderId="32" xfId="0" applyFont="1" applyBorder="1" applyAlignment="1">
      <alignment horizontal="center" vertical="center"/>
    </xf>
    <xf numFmtId="0" fontId="78" fillId="0" borderId="31" xfId="0" applyFont="1" applyBorder="1" applyAlignment="1">
      <alignment horizontal="center" vertical="center"/>
    </xf>
    <xf numFmtId="0" fontId="78" fillId="0" borderId="33" xfId="0" applyFont="1" applyBorder="1" applyAlignment="1">
      <alignment horizontal="center" vertical="center"/>
    </xf>
    <xf numFmtId="0" fontId="78" fillId="0" borderId="20" xfId="0" applyFont="1" applyBorder="1" applyAlignment="1">
      <alignment/>
    </xf>
    <xf numFmtId="0" fontId="78" fillId="0" borderId="13" xfId="0" applyFont="1" applyBorder="1" applyAlignment="1">
      <alignment horizontal="center"/>
    </xf>
    <xf numFmtId="0" fontId="78" fillId="0" borderId="21" xfId="0" applyFont="1" applyBorder="1" applyAlignment="1">
      <alignment horizontal="center"/>
    </xf>
    <xf numFmtId="0" fontId="78" fillId="0" borderId="18" xfId="0" applyFont="1" applyBorder="1" applyAlignment="1">
      <alignment/>
    </xf>
    <xf numFmtId="0" fontId="78" fillId="0" borderId="10" xfId="0" applyFont="1" applyBorder="1" applyAlignment="1">
      <alignment horizontal="center"/>
    </xf>
    <xf numFmtId="0" fontId="78" fillId="0" borderId="40" xfId="0" applyFont="1" applyBorder="1" applyAlignment="1">
      <alignment/>
    </xf>
    <xf numFmtId="0" fontId="79" fillId="0" borderId="41" xfId="0" applyFont="1" applyBorder="1" applyAlignment="1">
      <alignment horizontal="center"/>
    </xf>
    <xf numFmtId="0" fontId="79" fillId="0" borderId="42" xfId="0" applyFont="1" applyBorder="1" applyAlignment="1">
      <alignment horizontal="center"/>
    </xf>
    <xf numFmtId="0" fontId="80" fillId="0" borderId="10" xfId="0" applyFont="1" applyBorder="1" applyAlignment="1">
      <alignment horizontal="center"/>
    </xf>
    <xf numFmtId="0" fontId="81" fillId="0" borderId="0" xfId="54" applyFont="1" applyBorder="1" applyAlignment="1">
      <alignment horizontal="center"/>
      <protection/>
    </xf>
    <xf numFmtId="0" fontId="78" fillId="0" borderId="0" xfId="0" applyFont="1" applyBorder="1" applyAlignment="1">
      <alignment/>
    </xf>
    <xf numFmtId="0" fontId="11" fillId="0" borderId="43" xfId="54" applyNumberFormat="1" applyFont="1" applyFill="1" applyBorder="1" applyAlignment="1">
      <alignment horizontal="center" vertical="center"/>
      <protection/>
    </xf>
    <xf numFmtId="0" fontId="11" fillId="0" borderId="11" xfId="54" applyNumberFormat="1" applyFont="1" applyFill="1" applyBorder="1" applyAlignment="1">
      <alignment horizontal="center" vertical="center"/>
      <protection/>
    </xf>
    <xf numFmtId="0" fontId="11" fillId="0" borderId="32" xfId="54" applyFont="1" applyFill="1" applyBorder="1" applyAlignment="1">
      <alignment horizontal="center"/>
      <protection/>
    </xf>
    <xf numFmtId="0" fontId="11" fillId="0" borderId="18" xfId="54" applyFont="1" applyFill="1" applyBorder="1" applyAlignment="1">
      <alignment horizontal="center"/>
      <protection/>
    </xf>
    <xf numFmtId="0" fontId="10" fillId="0" borderId="37" xfId="54" applyFont="1" applyBorder="1" applyAlignment="1">
      <alignment horizontal="right" vertical="center" wrapText="1"/>
      <protection/>
    </xf>
    <xf numFmtId="0" fontId="10" fillId="0" borderId="15" xfId="54" applyFont="1" applyBorder="1" applyAlignment="1">
      <alignment horizontal="right" vertical="center" wrapText="1"/>
      <protection/>
    </xf>
    <xf numFmtId="0" fontId="10" fillId="0" borderId="44" xfId="54" applyFont="1" applyBorder="1" applyAlignment="1">
      <alignment horizontal="center" vertical="center"/>
      <protection/>
    </xf>
    <xf numFmtId="0" fontId="10" fillId="0" borderId="45" xfId="54" applyFont="1" applyBorder="1" applyAlignment="1">
      <alignment horizontal="center" vertical="center"/>
      <protection/>
    </xf>
    <xf numFmtId="0" fontId="10" fillId="0" borderId="46" xfId="54" applyFont="1" applyBorder="1" applyAlignment="1">
      <alignment horizontal="center" vertical="center"/>
      <protection/>
    </xf>
    <xf numFmtId="0" fontId="10" fillId="0" borderId="47" xfId="54" applyNumberFormat="1" applyFont="1" applyBorder="1" applyAlignment="1">
      <alignment horizontal="center" vertical="center"/>
      <protection/>
    </xf>
    <xf numFmtId="0" fontId="10" fillId="0" borderId="45" xfId="54" applyNumberFormat="1" applyFont="1" applyBorder="1" applyAlignment="1">
      <alignment horizontal="center" vertical="center"/>
      <protection/>
    </xf>
    <xf numFmtId="0" fontId="10" fillId="0" borderId="45" xfId="0" applyFont="1" applyFill="1" applyBorder="1" applyAlignment="1">
      <alignment horizontal="center" vertical="center"/>
    </xf>
    <xf numFmtId="0" fontId="10" fillId="0" borderId="47" xfId="54" applyFont="1" applyBorder="1" applyAlignment="1">
      <alignment horizontal="center" vertical="center"/>
      <protection/>
    </xf>
    <xf numFmtId="0" fontId="10" fillId="0" borderId="48" xfId="54" applyFont="1" applyFill="1" applyBorder="1" applyAlignment="1">
      <alignment horizontal="center" vertical="center"/>
      <protection/>
    </xf>
    <xf numFmtId="0" fontId="18" fillId="0" borderId="47" xfId="54" applyFont="1" applyFill="1" applyBorder="1" applyAlignment="1">
      <alignment horizontal="center" vertical="center"/>
      <protection/>
    </xf>
    <xf numFmtId="0" fontId="18" fillId="0" borderId="45" xfId="54" applyFont="1" applyFill="1" applyBorder="1" applyAlignment="1">
      <alignment horizontal="center" vertical="center"/>
      <protection/>
    </xf>
    <xf numFmtId="0" fontId="18" fillId="0" borderId="48" xfId="54" applyFont="1" applyFill="1" applyBorder="1" applyAlignment="1">
      <alignment horizontal="center" vertical="center"/>
      <protection/>
    </xf>
    <xf numFmtId="0" fontId="18" fillId="0" borderId="47" xfId="54" applyFont="1" applyBorder="1" applyAlignment="1">
      <alignment horizontal="center" vertical="center"/>
      <protection/>
    </xf>
    <xf numFmtId="0" fontId="18" fillId="0" borderId="45" xfId="54" applyFont="1" applyBorder="1" applyAlignment="1">
      <alignment horizontal="center" vertical="center"/>
      <protection/>
    </xf>
    <xf numFmtId="0" fontId="18" fillId="0" borderId="46" xfId="54" applyFont="1" applyBorder="1" applyAlignment="1">
      <alignment horizontal="center" vertical="center"/>
      <protection/>
    </xf>
    <xf numFmtId="0" fontId="10" fillId="0" borderId="32" xfId="54" applyFont="1" applyBorder="1" applyAlignment="1">
      <alignment horizontal="center" vertical="center"/>
      <protection/>
    </xf>
    <xf numFmtId="0" fontId="10" fillId="0" borderId="18" xfId="54" applyFont="1" applyBorder="1" applyAlignment="1">
      <alignment horizontal="center" vertical="center"/>
      <protection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82" fillId="0" borderId="49" xfId="0" applyFont="1" applyBorder="1" applyAlignment="1">
      <alignment vertical="center"/>
    </xf>
    <xf numFmtId="0" fontId="11" fillId="0" borderId="13" xfId="54" applyFont="1" applyFill="1" applyBorder="1" applyAlignment="1">
      <alignment horizontal="center"/>
      <protection/>
    </xf>
    <xf numFmtId="0" fontId="11" fillId="3" borderId="24" xfId="54" applyFont="1" applyFill="1" applyBorder="1" applyAlignment="1">
      <alignment horizontal="center"/>
      <protection/>
    </xf>
    <xf numFmtId="0" fontId="11" fillId="3" borderId="24" xfId="54" applyNumberFormat="1" applyFont="1" applyFill="1" applyBorder="1" applyAlignment="1">
      <alignment horizontal="center" vertical="center"/>
      <protection/>
    </xf>
    <xf numFmtId="0" fontId="11" fillId="0" borderId="20" xfId="54" applyFont="1" applyFill="1" applyBorder="1" applyAlignment="1">
      <alignment horizontal="center"/>
      <protection/>
    </xf>
    <xf numFmtId="0" fontId="11" fillId="0" borderId="21" xfId="54" applyNumberFormat="1" applyFont="1" applyFill="1" applyBorder="1" applyAlignment="1">
      <alignment horizontal="center" vertical="center"/>
      <protection/>
    </xf>
    <xf numFmtId="0" fontId="11" fillId="0" borderId="36" xfId="54" applyNumberFormat="1" applyFont="1" applyFill="1" applyBorder="1" applyAlignment="1">
      <alignment horizontal="center" vertical="center"/>
      <protection/>
    </xf>
    <xf numFmtId="0" fontId="19" fillId="0" borderId="13" xfId="54" applyNumberFormat="1" applyFont="1" applyFill="1" applyBorder="1" applyAlignment="1">
      <alignment horizontal="center" vertical="center"/>
      <protection/>
    </xf>
    <xf numFmtId="0" fontId="19" fillId="0" borderId="21" xfId="54" applyNumberFormat="1" applyFont="1" applyFill="1" applyBorder="1" applyAlignment="1">
      <alignment horizontal="center" vertical="center"/>
      <protection/>
    </xf>
    <xf numFmtId="0" fontId="19" fillId="0" borderId="20" xfId="54" applyNumberFormat="1" applyFont="1" applyFill="1" applyBorder="1" applyAlignment="1">
      <alignment horizontal="center" vertical="center"/>
      <protection/>
    </xf>
    <xf numFmtId="0" fontId="19" fillId="0" borderId="19" xfId="54" applyNumberFormat="1" applyFont="1" applyFill="1" applyBorder="1" applyAlignment="1">
      <alignment horizontal="center" vertical="center"/>
      <protection/>
    </xf>
    <xf numFmtId="0" fontId="8" fillId="3" borderId="23" xfId="54" applyFont="1" applyFill="1" applyBorder="1" applyAlignment="1">
      <alignment horizontal="left" vertical="center" wrapText="1"/>
      <protection/>
    </xf>
    <xf numFmtId="0" fontId="6" fillId="0" borderId="50" xfId="54" applyFont="1" applyBorder="1" applyAlignment="1">
      <alignment horizontal="center"/>
      <protection/>
    </xf>
    <xf numFmtId="0" fontId="11" fillId="0" borderId="11" xfId="0" applyNumberFormat="1" applyFont="1" applyFill="1" applyBorder="1" applyAlignment="1">
      <alignment horizontal="center" vertical="center"/>
    </xf>
    <xf numFmtId="49" fontId="16" fillId="34" borderId="51" xfId="54" applyNumberFormat="1" applyFont="1" applyFill="1" applyBorder="1" applyAlignment="1">
      <alignment horizontal="center" vertical="center"/>
      <protection/>
    </xf>
    <xf numFmtId="49" fontId="16" fillId="34" borderId="52" xfId="54" applyNumberFormat="1" applyFont="1" applyFill="1" applyBorder="1" applyAlignment="1">
      <alignment horizontal="center" vertical="center"/>
      <protection/>
    </xf>
    <xf numFmtId="49" fontId="16" fillId="34" borderId="53" xfId="54" applyNumberFormat="1" applyFont="1" applyFill="1" applyBorder="1" applyAlignment="1">
      <alignment horizontal="center" vertical="center"/>
      <protection/>
    </xf>
    <xf numFmtId="0" fontId="6" fillId="0" borderId="54" xfId="54" applyFont="1" applyBorder="1" applyAlignment="1">
      <alignment horizontal="center"/>
      <protection/>
    </xf>
    <xf numFmtId="0" fontId="10" fillId="35" borderId="28" xfId="54" applyFont="1" applyFill="1" applyBorder="1" applyAlignment="1">
      <alignment horizontal="center" vertical="center"/>
      <protection/>
    </xf>
    <xf numFmtId="0" fontId="10" fillId="35" borderId="30" xfId="54" applyFont="1" applyFill="1" applyBorder="1" applyAlignment="1">
      <alignment horizontal="center" vertical="center"/>
      <protection/>
    </xf>
    <xf numFmtId="0" fontId="11" fillId="3" borderId="55" xfId="54" applyFont="1" applyFill="1" applyBorder="1" applyAlignment="1">
      <alignment horizontal="center"/>
      <protection/>
    </xf>
    <xf numFmtId="0" fontId="11" fillId="3" borderId="54" xfId="54" applyFont="1" applyFill="1" applyBorder="1" applyAlignment="1">
      <alignment horizontal="center"/>
      <protection/>
    </xf>
    <xf numFmtId="49" fontId="11" fillId="0" borderId="18" xfId="54" applyNumberFormat="1" applyFont="1" applyFill="1" applyBorder="1" applyAlignment="1">
      <alignment horizontal="center" vertical="center"/>
      <protection/>
    </xf>
    <xf numFmtId="49" fontId="11" fillId="0" borderId="14" xfId="54" applyNumberFormat="1" applyFont="1" applyFill="1" applyBorder="1" applyAlignment="1">
      <alignment horizontal="center" vertical="center"/>
      <protection/>
    </xf>
    <xf numFmtId="0" fontId="11" fillId="0" borderId="40" xfId="54" applyFont="1" applyFill="1" applyBorder="1" applyAlignment="1">
      <alignment horizontal="center" vertical="center"/>
      <protection/>
    </xf>
    <xf numFmtId="0" fontId="11" fillId="0" borderId="41" xfId="54" applyFont="1" applyFill="1" applyBorder="1" applyAlignment="1">
      <alignment horizontal="center" vertical="center"/>
      <protection/>
    </xf>
    <xf numFmtId="0" fontId="11" fillId="0" borderId="42" xfId="54" applyFont="1" applyFill="1" applyBorder="1" applyAlignment="1">
      <alignment horizontal="center" vertical="center"/>
      <protection/>
    </xf>
    <xf numFmtId="0" fontId="11" fillId="0" borderId="39" xfId="54" applyFont="1" applyFill="1" applyBorder="1" applyAlignment="1">
      <alignment horizontal="center"/>
      <protection/>
    </xf>
    <xf numFmtId="0" fontId="11" fillId="0" borderId="17" xfId="54" applyFont="1" applyFill="1" applyBorder="1" applyAlignment="1">
      <alignment horizontal="center"/>
      <protection/>
    </xf>
    <xf numFmtId="0" fontId="11" fillId="0" borderId="19" xfId="54" applyFont="1" applyFill="1" applyBorder="1" applyAlignment="1">
      <alignment horizontal="center"/>
      <protection/>
    </xf>
    <xf numFmtId="0" fontId="11" fillId="0" borderId="53" xfId="54" applyFont="1" applyFill="1" applyBorder="1" applyAlignment="1">
      <alignment horizontal="center"/>
      <protection/>
    </xf>
    <xf numFmtId="0" fontId="11" fillId="3" borderId="56" xfId="54" applyNumberFormat="1" applyFont="1" applyFill="1" applyBorder="1" applyAlignment="1">
      <alignment horizontal="center" vertical="center"/>
      <protection/>
    </xf>
    <xf numFmtId="0" fontId="11" fillId="3" borderId="57" xfId="54" applyNumberFormat="1" applyFont="1" applyFill="1" applyBorder="1" applyAlignment="1">
      <alignment horizontal="center" vertical="center"/>
      <protection/>
    </xf>
    <xf numFmtId="0" fontId="11" fillId="0" borderId="40" xfId="54" applyNumberFormat="1" applyFont="1" applyFill="1" applyBorder="1" applyAlignment="1">
      <alignment horizontal="center" vertical="center"/>
      <protection/>
    </xf>
    <xf numFmtId="0" fontId="11" fillId="0" borderId="41" xfId="54" applyNumberFormat="1" applyFont="1" applyFill="1" applyBorder="1" applyAlignment="1">
      <alignment horizontal="center" vertical="center"/>
      <protection/>
    </xf>
    <xf numFmtId="0" fontId="11" fillId="0" borderId="42" xfId="54" applyNumberFormat="1" applyFont="1" applyFill="1" applyBorder="1" applyAlignment="1">
      <alignment horizontal="center" vertical="center"/>
      <protection/>
    </xf>
    <xf numFmtId="0" fontId="11" fillId="0" borderId="39" xfId="54" applyFont="1" applyFill="1" applyBorder="1" applyAlignment="1">
      <alignment horizontal="center" vertical="center"/>
      <protection/>
    </xf>
    <xf numFmtId="49" fontId="11" fillId="0" borderId="17" xfId="0" applyNumberFormat="1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19" fillId="0" borderId="52" xfId="54" applyNumberFormat="1" applyFont="1" applyFill="1" applyBorder="1" applyAlignment="1">
      <alignment horizontal="center" vertical="center"/>
      <protection/>
    </xf>
    <xf numFmtId="0" fontId="19" fillId="0" borderId="58" xfId="54" applyNumberFormat="1" applyFont="1" applyFill="1" applyBorder="1" applyAlignment="1">
      <alignment horizontal="center" vertical="center"/>
      <protection/>
    </xf>
    <xf numFmtId="0" fontId="19" fillId="0" borderId="59" xfId="54" applyNumberFormat="1" applyFont="1" applyFill="1" applyBorder="1" applyAlignment="1">
      <alignment horizontal="center" vertical="center"/>
      <protection/>
    </xf>
    <xf numFmtId="0" fontId="19" fillId="0" borderId="53" xfId="54" applyNumberFormat="1" applyFont="1" applyFill="1" applyBorder="1" applyAlignment="1">
      <alignment horizontal="center" vertical="center"/>
      <protection/>
    </xf>
    <xf numFmtId="0" fontId="11" fillId="0" borderId="60" xfId="54" applyFont="1" applyFill="1" applyBorder="1" applyAlignment="1">
      <alignment horizontal="left" vertical="top" wrapText="1"/>
      <protection/>
    </xf>
    <xf numFmtId="0" fontId="11" fillId="0" borderId="61" xfId="54" applyFont="1" applyFill="1" applyBorder="1" applyAlignment="1">
      <alignment horizontal="left" vertical="top" wrapText="1"/>
      <protection/>
    </xf>
    <xf numFmtId="0" fontId="11" fillId="0" borderId="61" xfId="54" applyFont="1" applyFill="1" applyBorder="1" applyAlignment="1">
      <alignment horizontal="left" vertical="center" wrapText="1"/>
      <protection/>
    </xf>
    <xf numFmtId="0" fontId="11" fillId="0" borderId="62" xfId="54" applyFont="1" applyFill="1" applyBorder="1" applyAlignment="1">
      <alignment horizontal="left" vertical="center" wrapText="1"/>
      <protection/>
    </xf>
    <xf numFmtId="49" fontId="11" fillId="3" borderId="63" xfId="54" applyNumberFormat="1" applyFont="1" applyFill="1" applyBorder="1" applyAlignment="1">
      <alignment horizontal="left" vertical="center" wrapText="1"/>
      <protection/>
    </xf>
    <xf numFmtId="49" fontId="11" fillId="0" borderId="16" xfId="54" applyNumberFormat="1" applyFont="1" applyFill="1" applyBorder="1" applyAlignment="1">
      <alignment horizontal="left" vertical="center" wrapText="1"/>
      <protection/>
    </xf>
    <xf numFmtId="49" fontId="11" fillId="0" borderId="64" xfId="54" applyNumberFormat="1" applyFont="1" applyFill="1" applyBorder="1" applyAlignment="1">
      <alignment horizontal="left" vertical="center" wrapText="1"/>
      <protection/>
    </xf>
    <xf numFmtId="49" fontId="11" fillId="0" borderId="65" xfId="54" applyNumberFormat="1" applyFont="1" applyFill="1" applyBorder="1" applyAlignment="1">
      <alignment horizontal="left" vertical="center" wrapText="1"/>
      <protection/>
    </xf>
    <xf numFmtId="49" fontId="11" fillId="0" borderId="23" xfId="54" applyNumberFormat="1" applyFont="1" applyFill="1" applyBorder="1" applyAlignment="1">
      <alignment horizontal="left" vertical="center" wrapText="1"/>
      <protection/>
    </xf>
    <xf numFmtId="0" fontId="11" fillId="0" borderId="49" xfId="54" applyFont="1" applyFill="1" applyBorder="1" applyAlignment="1">
      <alignment horizontal="left" vertical="top" wrapText="1"/>
      <protection/>
    </xf>
    <xf numFmtId="0" fontId="11" fillId="0" borderId="43" xfId="54" applyFont="1" applyFill="1" applyBorder="1" applyAlignment="1">
      <alignment horizontal="center" vertical="center"/>
      <protection/>
    </xf>
    <xf numFmtId="49" fontId="11" fillId="0" borderId="11" xfId="0" applyNumberFormat="1" applyFont="1" applyFill="1" applyBorder="1" applyAlignment="1">
      <alignment horizontal="center" vertical="center"/>
    </xf>
    <xf numFmtId="49" fontId="11" fillId="0" borderId="66" xfId="0" applyNumberFormat="1" applyFont="1" applyFill="1" applyBorder="1" applyAlignment="1">
      <alignment horizontal="center" vertical="center"/>
    </xf>
    <xf numFmtId="49" fontId="11" fillId="0" borderId="32" xfId="54" applyNumberFormat="1" applyFont="1" applyFill="1" applyBorder="1" applyAlignment="1">
      <alignment horizontal="left" vertical="center" wrapText="1"/>
      <protection/>
    </xf>
    <xf numFmtId="0" fontId="11" fillId="0" borderId="33" xfId="54" applyFont="1" applyFill="1" applyBorder="1" applyAlignment="1">
      <alignment horizontal="left" vertical="center" wrapText="1"/>
      <protection/>
    </xf>
    <xf numFmtId="49" fontId="11" fillId="0" borderId="18" xfId="54" applyNumberFormat="1" applyFont="1" applyFill="1" applyBorder="1" applyAlignment="1">
      <alignment horizontal="left" vertical="center" wrapText="1"/>
      <protection/>
    </xf>
    <xf numFmtId="0" fontId="11" fillId="0" borderId="14" xfId="54" applyFont="1" applyFill="1" applyBorder="1" applyAlignment="1">
      <alignment horizontal="left" vertical="center" wrapText="1"/>
      <protection/>
    </xf>
    <xf numFmtId="0" fontId="11" fillId="0" borderId="14" xfId="0" applyFont="1" applyFill="1" applyBorder="1" applyAlignment="1">
      <alignment vertical="center" wrapText="1"/>
    </xf>
    <xf numFmtId="49" fontId="11" fillId="0" borderId="40" xfId="54" applyNumberFormat="1" applyFont="1" applyFill="1" applyBorder="1" applyAlignment="1">
      <alignment horizontal="left" vertical="center" wrapText="1"/>
      <protection/>
    </xf>
    <xf numFmtId="0" fontId="11" fillId="0" borderId="14" xfId="54" applyFont="1" applyBorder="1" applyAlignment="1">
      <alignment horizontal="left" vertical="center" wrapText="1"/>
      <protection/>
    </xf>
    <xf numFmtId="0" fontId="11" fillId="0" borderId="42" xfId="54" applyFont="1" applyBorder="1" applyAlignment="1">
      <alignment horizontal="left" vertical="center" wrapText="1"/>
      <protection/>
    </xf>
    <xf numFmtId="0" fontId="22" fillId="0" borderId="0" xfId="54" applyFont="1" applyBorder="1">
      <alignment/>
      <protection/>
    </xf>
    <xf numFmtId="0" fontId="10" fillId="0" borderId="13" xfId="54" applyFont="1" applyBorder="1" applyAlignment="1">
      <alignment horizontal="center" vertical="center"/>
      <protection/>
    </xf>
    <xf numFmtId="0" fontId="10" fillId="0" borderId="13" xfId="54" applyNumberFormat="1" applyFont="1" applyFill="1" applyBorder="1" applyAlignment="1">
      <alignment horizontal="center" vertical="center"/>
      <protection/>
    </xf>
    <xf numFmtId="0" fontId="11" fillId="0" borderId="34" xfId="54" applyFont="1" applyBorder="1" applyAlignment="1">
      <alignment horizontal="left" vertical="top" wrapText="1"/>
      <protection/>
    </xf>
    <xf numFmtId="0" fontId="10" fillId="0" borderId="34" xfId="54" applyFont="1" applyBorder="1" applyAlignment="1">
      <alignment horizontal="right" vertical="center" wrapText="1"/>
      <protection/>
    </xf>
    <xf numFmtId="0" fontId="10" fillId="0" borderId="20" xfId="54" applyFont="1" applyBorder="1" applyAlignment="1">
      <alignment horizontal="center" vertical="center"/>
      <protection/>
    </xf>
    <xf numFmtId="0" fontId="11" fillId="0" borderId="10" xfId="54" applyFont="1" applyBorder="1" applyAlignment="1">
      <alignment horizontal="left" vertical="top" wrapText="1"/>
      <protection/>
    </xf>
    <xf numFmtId="0" fontId="10" fillId="0" borderId="10" xfId="54" applyFont="1" applyBorder="1" applyAlignment="1">
      <alignment horizontal="right" vertical="center" wrapText="1"/>
      <protection/>
    </xf>
    <xf numFmtId="0" fontId="10" fillId="0" borderId="10" xfId="54" applyFont="1" applyBorder="1" applyAlignment="1">
      <alignment horizontal="left" vertical="top" wrapText="1"/>
      <protection/>
    </xf>
    <xf numFmtId="0" fontId="11" fillId="0" borderId="10" xfId="54" applyFont="1" applyBorder="1" applyAlignment="1">
      <alignment horizontal="center" vertical="center"/>
      <protection/>
    </xf>
    <xf numFmtId="0" fontId="11" fillId="0" borderId="10" xfId="54" applyNumberFormat="1" applyFont="1" applyBorder="1" applyAlignment="1">
      <alignment horizontal="center" vertical="center"/>
      <protection/>
    </xf>
    <xf numFmtId="0" fontId="10" fillId="11" borderId="10" xfId="54" applyFont="1" applyFill="1" applyBorder="1" applyAlignment="1">
      <alignment horizontal="left" vertical="top" wrapText="1"/>
      <protection/>
    </xf>
    <xf numFmtId="0" fontId="11" fillId="11" borderId="10" xfId="54" applyFont="1" applyFill="1" applyBorder="1" applyAlignment="1">
      <alignment horizontal="center" vertical="center"/>
      <protection/>
    </xf>
    <xf numFmtId="0" fontId="19" fillId="11" borderId="10" xfId="54" applyFont="1" applyFill="1" applyBorder="1" applyAlignment="1">
      <alignment horizontal="center" vertical="center"/>
      <protection/>
    </xf>
    <xf numFmtId="0" fontId="10" fillId="11" borderId="10" xfId="54" applyFont="1" applyFill="1" applyBorder="1" applyAlignment="1">
      <alignment horizontal="center" vertical="center"/>
      <protection/>
    </xf>
    <xf numFmtId="49" fontId="11" fillId="0" borderId="52" xfId="54" applyNumberFormat="1" applyFont="1" applyFill="1" applyBorder="1" applyAlignment="1">
      <alignment horizontal="left" vertical="center" wrapText="1"/>
      <protection/>
    </xf>
    <xf numFmtId="0" fontId="16" fillId="36" borderId="52" xfId="54" applyFont="1" applyFill="1" applyBorder="1" applyAlignment="1">
      <alignment horizontal="left" vertical="center" wrapText="1"/>
      <protection/>
    </xf>
    <xf numFmtId="0" fontId="11" fillId="0" borderId="51" xfId="54" applyNumberFormat="1" applyFont="1" applyFill="1" applyBorder="1" applyAlignment="1">
      <alignment horizontal="center" vertical="center"/>
      <protection/>
    </xf>
    <xf numFmtId="0" fontId="11" fillId="0" borderId="52" xfId="54" applyNumberFormat="1" applyFont="1" applyFill="1" applyBorder="1" applyAlignment="1">
      <alignment horizontal="center" vertical="center"/>
      <protection/>
    </xf>
    <xf numFmtId="0" fontId="11" fillId="0" borderId="58" xfId="54" applyNumberFormat="1" applyFont="1" applyFill="1" applyBorder="1" applyAlignment="1">
      <alignment horizontal="center" vertical="center"/>
      <protection/>
    </xf>
    <xf numFmtId="0" fontId="11" fillId="0" borderId="51" xfId="0" applyNumberFormat="1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11" fillId="0" borderId="53" xfId="54" applyNumberFormat="1" applyFont="1" applyFill="1" applyBorder="1" applyAlignment="1">
      <alignment horizontal="center" vertical="center"/>
      <protection/>
    </xf>
    <xf numFmtId="0" fontId="11" fillId="0" borderId="59" xfId="54" applyNumberFormat="1" applyFont="1" applyFill="1" applyBorder="1" applyAlignment="1">
      <alignment horizontal="center" vertical="center"/>
      <protection/>
    </xf>
    <xf numFmtId="0" fontId="11" fillId="0" borderId="58" xfId="54" applyFont="1" applyFill="1" applyBorder="1" applyAlignment="1">
      <alignment horizontal="center" vertical="center"/>
      <protection/>
    </xf>
    <xf numFmtId="0" fontId="19" fillId="0" borderId="59" xfId="54" applyFont="1" applyFill="1" applyBorder="1" applyAlignment="1">
      <alignment horizontal="center"/>
      <protection/>
    </xf>
    <xf numFmtId="0" fontId="19" fillId="0" borderId="52" xfId="54" applyFont="1" applyFill="1" applyBorder="1" applyAlignment="1">
      <alignment horizontal="center"/>
      <protection/>
    </xf>
    <xf numFmtId="0" fontId="19" fillId="0" borderId="58" xfId="54" applyFont="1" applyFill="1" applyBorder="1" applyAlignment="1">
      <alignment horizontal="center"/>
      <protection/>
    </xf>
    <xf numFmtId="0" fontId="19" fillId="0" borderId="53" xfId="54" applyFont="1" applyFill="1" applyBorder="1" applyAlignment="1">
      <alignment horizontal="center"/>
      <protection/>
    </xf>
    <xf numFmtId="49" fontId="16" fillId="34" borderId="22" xfId="54" applyNumberFormat="1" applyFont="1" applyFill="1" applyBorder="1" applyAlignment="1">
      <alignment horizontal="left" vertical="center" wrapText="1"/>
      <protection/>
    </xf>
    <xf numFmtId="0" fontId="10" fillId="34" borderId="23" xfId="54" applyFont="1" applyFill="1" applyBorder="1" applyAlignment="1">
      <alignment horizontal="left" vertical="center" wrapText="1"/>
      <protection/>
    </xf>
    <xf numFmtId="49" fontId="16" fillId="34" borderId="55" xfId="54" applyNumberFormat="1" applyFont="1" applyFill="1" applyBorder="1" applyAlignment="1">
      <alignment horizontal="center" vertical="center"/>
      <protection/>
    </xf>
    <xf numFmtId="49" fontId="16" fillId="34" borderId="24" xfId="54" applyNumberFormat="1" applyFont="1" applyFill="1" applyBorder="1" applyAlignment="1">
      <alignment horizontal="center" vertical="center"/>
      <protection/>
    </xf>
    <xf numFmtId="49" fontId="16" fillId="34" borderId="54" xfId="54" applyNumberFormat="1" applyFont="1" applyFill="1" applyBorder="1" applyAlignment="1">
      <alignment horizontal="center" vertical="center"/>
      <protection/>
    </xf>
    <xf numFmtId="0" fontId="16" fillId="34" borderId="50" xfId="0" applyFont="1" applyFill="1" applyBorder="1" applyAlignment="1">
      <alignment horizontal="center" vertical="center"/>
    </xf>
    <xf numFmtId="0" fontId="16" fillId="34" borderId="24" xfId="0" applyFont="1" applyFill="1" applyBorder="1" applyAlignment="1">
      <alignment horizontal="center" vertical="center"/>
    </xf>
    <xf numFmtId="0" fontId="16" fillId="34" borderId="38" xfId="0" applyFont="1" applyFill="1" applyBorder="1" applyAlignment="1">
      <alignment horizontal="center" vertical="center"/>
    </xf>
    <xf numFmtId="0" fontId="16" fillId="34" borderId="55" xfId="0" applyFont="1" applyFill="1" applyBorder="1" applyAlignment="1">
      <alignment horizontal="center" vertical="center"/>
    </xf>
    <xf numFmtId="0" fontId="16" fillId="34" borderId="54" xfId="0" applyFont="1" applyFill="1" applyBorder="1" applyAlignment="1">
      <alignment horizontal="center" vertical="center"/>
    </xf>
    <xf numFmtId="49" fontId="11" fillId="0" borderId="20" xfId="54" applyNumberFormat="1" applyFont="1" applyFill="1" applyBorder="1" applyAlignment="1">
      <alignment horizontal="center" vertical="center"/>
      <protection/>
    </xf>
    <xf numFmtId="49" fontId="11" fillId="0" borderId="21" xfId="54" applyNumberFormat="1" applyFont="1" applyFill="1" applyBorder="1" applyAlignment="1">
      <alignment horizontal="center" vertical="center"/>
      <protection/>
    </xf>
    <xf numFmtId="0" fontId="11" fillId="0" borderId="36" xfId="0" applyNumberFormat="1" applyFont="1" applyFill="1" applyBorder="1" applyAlignment="1">
      <alignment horizontal="center" vertical="center"/>
    </xf>
    <xf numFmtId="0" fontId="19" fillId="0" borderId="19" xfId="54" applyFont="1" applyFill="1" applyBorder="1" applyAlignment="1">
      <alignment horizontal="center"/>
      <protection/>
    </xf>
    <xf numFmtId="49" fontId="11" fillId="0" borderId="67" xfId="54" applyNumberFormat="1" applyFont="1" applyFill="1" applyBorder="1" applyAlignment="1">
      <alignment horizontal="left" vertical="center" wrapText="1"/>
      <protection/>
    </xf>
    <xf numFmtId="0" fontId="16" fillId="36" borderId="65" xfId="54" applyFont="1" applyFill="1" applyBorder="1" applyAlignment="1">
      <alignment horizontal="left" vertical="center" wrapText="1"/>
      <protection/>
    </xf>
    <xf numFmtId="0" fontId="16" fillId="34" borderId="23" xfId="54" applyFont="1" applyFill="1" applyBorder="1" applyAlignment="1">
      <alignment horizontal="left" vertical="center" wrapText="1"/>
      <protection/>
    </xf>
    <xf numFmtId="49" fontId="10" fillId="35" borderId="34" xfId="54" applyNumberFormat="1" applyFont="1" applyFill="1" applyBorder="1" applyAlignment="1">
      <alignment horizontal="left" vertical="center" wrapText="1"/>
      <protection/>
    </xf>
    <xf numFmtId="0" fontId="10" fillId="35" borderId="35" xfId="54" applyFont="1" applyFill="1" applyBorder="1" applyAlignment="1">
      <alignment horizontal="left" vertical="top" wrapText="1"/>
      <protection/>
    </xf>
    <xf numFmtId="49" fontId="10" fillId="35" borderId="20" xfId="54" applyNumberFormat="1" applyFont="1" applyFill="1" applyBorder="1" applyAlignment="1">
      <alignment horizontal="center" vertical="center"/>
      <protection/>
    </xf>
    <xf numFmtId="49" fontId="10" fillId="35" borderId="13" xfId="54" applyNumberFormat="1" applyFont="1" applyFill="1" applyBorder="1" applyAlignment="1">
      <alignment horizontal="center" vertical="center"/>
      <protection/>
    </xf>
    <xf numFmtId="49" fontId="10" fillId="35" borderId="21" xfId="54" applyNumberFormat="1" applyFont="1" applyFill="1" applyBorder="1" applyAlignment="1">
      <alignment horizontal="center" vertical="center"/>
      <protection/>
    </xf>
    <xf numFmtId="0" fontId="10" fillId="35" borderId="13" xfId="0" applyNumberFormat="1" applyFont="1" applyFill="1" applyBorder="1" applyAlignment="1">
      <alignment horizontal="center" vertical="center"/>
    </xf>
    <xf numFmtId="1" fontId="11" fillId="0" borderId="67" xfId="54" applyNumberFormat="1" applyFont="1" applyFill="1" applyBorder="1" applyAlignment="1">
      <alignment horizontal="left" vertical="center" wrapText="1"/>
      <protection/>
    </xf>
    <xf numFmtId="49" fontId="11" fillId="0" borderId="59" xfId="54" applyNumberFormat="1" applyFont="1" applyFill="1" applyBorder="1" applyAlignment="1">
      <alignment horizontal="center" vertical="center"/>
      <protection/>
    </xf>
    <xf numFmtId="49" fontId="11" fillId="0" borderId="52" xfId="54" applyNumberFormat="1" applyFont="1" applyFill="1" applyBorder="1" applyAlignment="1">
      <alignment horizontal="center" vertical="center"/>
      <protection/>
    </xf>
    <xf numFmtId="49" fontId="11" fillId="0" borderId="58" xfId="54" applyNumberFormat="1" applyFont="1" applyFill="1" applyBorder="1" applyAlignment="1">
      <alignment horizontal="center" vertical="center"/>
      <protection/>
    </xf>
    <xf numFmtId="0" fontId="11" fillId="0" borderId="52" xfId="0" applyNumberFormat="1" applyFont="1" applyFill="1" applyBorder="1" applyAlignment="1">
      <alignment horizontal="center" vertical="center"/>
    </xf>
    <xf numFmtId="0" fontId="19" fillId="0" borderId="59" xfId="54" applyFont="1" applyFill="1" applyBorder="1" applyAlignment="1">
      <alignment horizontal="center" vertical="center"/>
      <protection/>
    </xf>
    <xf numFmtId="0" fontId="19" fillId="0" borderId="52" xfId="54" applyFont="1" applyFill="1" applyBorder="1" applyAlignment="1">
      <alignment horizontal="center" vertical="center"/>
      <protection/>
    </xf>
    <xf numFmtId="0" fontId="19" fillId="0" borderId="58" xfId="54" applyFont="1" applyFill="1" applyBorder="1" applyAlignment="1">
      <alignment horizontal="center" vertical="center"/>
      <protection/>
    </xf>
    <xf numFmtId="0" fontId="19" fillId="0" borderId="53" xfId="54" applyFont="1" applyFill="1" applyBorder="1" applyAlignment="1">
      <alignment horizontal="center" vertical="center"/>
      <protection/>
    </xf>
    <xf numFmtId="1" fontId="16" fillId="34" borderId="22" xfId="54" applyNumberFormat="1" applyFont="1" applyFill="1" applyBorder="1" applyAlignment="1">
      <alignment horizontal="left" vertical="center" wrapText="1"/>
      <protection/>
    </xf>
    <xf numFmtId="0" fontId="16" fillId="34" borderId="24" xfId="0" applyNumberFormat="1" applyFont="1" applyFill="1" applyBorder="1" applyAlignment="1">
      <alignment horizontal="center" vertical="center"/>
    </xf>
    <xf numFmtId="0" fontId="16" fillId="34" borderId="38" xfId="0" applyNumberFormat="1" applyFont="1" applyFill="1" applyBorder="1" applyAlignment="1">
      <alignment horizontal="center" vertical="center"/>
    </xf>
    <xf numFmtId="0" fontId="16" fillId="34" borderId="55" xfId="0" applyNumberFormat="1" applyFont="1" applyFill="1" applyBorder="1" applyAlignment="1">
      <alignment horizontal="center" vertical="center"/>
    </xf>
    <xf numFmtId="0" fontId="16" fillId="34" borderId="54" xfId="0" applyNumberFormat="1" applyFont="1" applyFill="1" applyBorder="1" applyAlignment="1">
      <alignment horizontal="center" vertical="center"/>
    </xf>
    <xf numFmtId="0" fontId="16" fillId="34" borderId="23" xfId="0" applyNumberFormat="1" applyFont="1" applyFill="1" applyBorder="1" applyAlignment="1">
      <alignment horizontal="center" vertical="center"/>
    </xf>
    <xf numFmtId="0" fontId="11" fillId="0" borderId="47" xfId="54" applyNumberFormat="1" applyFont="1" applyFill="1" applyBorder="1" applyAlignment="1">
      <alignment horizontal="center" vertical="center"/>
      <protection/>
    </xf>
    <xf numFmtId="0" fontId="11" fillId="0" borderId="45" xfId="54" applyNumberFormat="1" applyFont="1" applyFill="1" applyBorder="1" applyAlignment="1">
      <alignment horizontal="center" vertical="center"/>
      <protection/>
    </xf>
    <xf numFmtId="0" fontId="11" fillId="0" borderId="48" xfId="54" applyNumberFormat="1" applyFont="1" applyFill="1" applyBorder="1" applyAlignment="1">
      <alignment horizontal="center" vertical="center"/>
      <protection/>
    </xf>
    <xf numFmtId="0" fontId="83" fillId="0" borderId="47" xfId="0" applyFont="1" applyBorder="1" applyAlignment="1">
      <alignment horizontal="center"/>
    </xf>
    <xf numFmtId="0" fontId="83" fillId="0" borderId="45" xfId="0" applyFont="1" applyBorder="1" applyAlignment="1">
      <alignment horizontal="center" wrapText="1"/>
    </xf>
    <xf numFmtId="0" fontId="83" fillId="0" borderId="45" xfId="0" applyFont="1" applyBorder="1" applyAlignment="1">
      <alignment horizontal="center"/>
    </xf>
    <xf numFmtId="0" fontId="83" fillId="0" borderId="48" xfId="0" applyFont="1" applyBorder="1" applyAlignment="1">
      <alignment horizontal="center" wrapText="1"/>
    </xf>
    <xf numFmtId="0" fontId="84" fillId="0" borderId="0" xfId="0" applyFont="1" applyBorder="1" applyAlignment="1">
      <alignment/>
    </xf>
    <xf numFmtId="0" fontId="85" fillId="0" borderId="0" xfId="0" applyFont="1" applyAlignment="1">
      <alignment/>
    </xf>
    <xf numFmtId="0" fontId="84" fillId="0" borderId="31" xfId="0" applyFont="1" applyBorder="1" applyAlignment="1">
      <alignment vertical="center" wrapText="1"/>
    </xf>
    <xf numFmtId="0" fontId="84" fillId="0" borderId="31" xfId="0" applyFont="1" applyBorder="1" applyAlignment="1">
      <alignment vertical="center"/>
    </xf>
    <xf numFmtId="0" fontId="84" fillId="0" borderId="31" xfId="0" applyFont="1" applyBorder="1" applyAlignment="1">
      <alignment horizontal="center" vertical="center"/>
    </xf>
    <xf numFmtId="0" fontId="84" fillId="0" borderId="33" xfId="0" applyFont="1" applyBorder="1" applyAlignment="1">
      <alignment horizontal="center" vertical="center"/>
    </xf>
    <xf numFmtId="0" fontId="83" fillId="0" borderId="0" xfId="0" applyFont="1" applyBorder="1" applyAlignment="1">
      <alignment vertical="center"/>
    </xf>
    <xf numFmtId="0" fontId="84" fillId="0" borderId="41" xfId="0" applyFont="1" applyBorder="1" applyAlignment="1">
      <alignment vertical="center"/>
    </xf>
    <xf numFmtId="0" fontId="84" fillId="0" borderId="27" xfId="0" applyFont="1" applyBorder="1" applyAlignment="1">
      <alignment horizontal="center" vertical="center"/>
    </xf>
    <xf numFmtId="0" fontId="84" fillId="0" borderId="30" xfId="0" applyFont="1" applyBorder="1" applyAlignment="1">
      <alignment horizontal="center" vertical="center"/>
    </xf>
    <xf numFmtId="0" fontId="84" fillId="0" borderId="41" xfId="0" applyFont="1" applyBorder="1" applyAlignment="1">
      <alignment vertical="center" wrapText="1"/>
    </xf>
    <xf numFmtId="0" fontId="84" fillId="0" borderId="41" xfId="0" applyFont="1" applyBorder="1" applyAlignment="1">
      <alignment horizontal="center" vertical="center"/>
    </xf>
    <xf numFmtId="0" fontId="84" fillId="0" borderId="42" xfId="0" applyFont="1" applyBorder="1" applyAlignment="1">
      <alignment horizontal="center" vertical="center"/>
    </xf>
    <xf numFmtId="0" fontId="83" fillId="0" borderId="30" xfId="0" applyFont="1" applyBorder="1" applyAlignment="1">
      <alignment vertical="center"/>
    </xf>
    <xf numFmtId="0" fontId="84" fillId="0" borderId="10" xfId="0" applyFont="1" applyBorder="1" applyAlignment="1">
      <alignment vertical="center"/>
    </xf>
    <xf numFmtId="0" fontId="84" fillId="0" borderId="10" xfId="0" applyFont="1" applyBorder="1" applyAlignment="1">
      <alignment horizontal="center" vertical="center"/>
    </xf>
    <xf numFmtId="0" fontId="84" fillId="0" borderId="14" xfId="0" applyFont="1" applyBorder="1" applyAlignment="1">
      <alignment horizontal="center" vertical="center"/>
    </xf>
    <xf numFmtId="0" fontId="84" fillId="0" borderId="13" xfId="0" applyFont="1" applyBorder="1" applyAlignment="1">
      <alignment horizontal="center" vertical="center"/>
    </xf>
    <xf numFmtId="0" fontId="84" fillId="0" borderId="21" xfId="0" applyFont="1" applyBorder="1" applyAlignment="1">
      <alignment horizontal="center" vertical="center"/>
    </xf>
    <xf numFmtId="0" fontId="86" fillId="0" borderId="0" xfId="55" applyFont="1">
      <alignment/>
      <protection/>
    </xf>
    <xf numFmtId="0" fontId="85" fillId="0" borderId="0" xfId="55" applyFont="1">
      <alignment/>
      <protection/>
    </xf>
    <xf numFmtId="0" fontId="87" fillId="0" borderId="10" xfId="0" applyFont="1" applyBorder="1" applyAlignment="1">
      <alignment horizontal="center" vertical="center"/>
    </xf>
    <xf numFmtId="0" fontId="88" fillId="0" borderId="0" xfId="0" applyFont="1" applyBorder="1" applyAlignment="1">
      <alignment vertical="center"/>
    </xf>
    <xf numFmtId="0" fontId="87" fillId="0" borderId="10" xfId="0" applyFont="1" applyBorder="1" applyAlignment="1">
      <alignment horizontal="center"/>
    </xf>
    <xf numFmtId="0" fontId="89" fillId="0" borderId="0" xfId="0" applyFont="1" applyBorder="1" applyAlignment="1">
      <alignment/>
    </xf>
    <xf numFmtId="0" fontId="88" fillId="0" borderId="0" xfId="0" applyFont="1" applyBorder="1" applyAlignment="1">
      <alignment/>
    </xf>
    <xf numFmtId="0" fontId="90" fillId="0" borderId="0" xfId="0" applyFont="1" applyBorder="1" applyAlignment="1">
      <alignment/>
    </xf>
    <xf numFmtId="0" fontId="91" fillId="0" borderId="0" xfId="54" applyFont="1" applyBorder="1" applyAlignment="1">
      <alignment/>
      <protection/>
    </xf>
    <xf numFmtId="0" fontId="91" fillId="0" borderId="10" xfId="54" applyFont="1" applyBorder="1" applyAlignment="1">
      <alignment horizontal="center"/>
      <protection/>
    </xf>
    <xf numFmtId="0" fontId="11" fillId="36" borderId="59" xfId="54" applyFont="1" applyFill="1" applyBorder="1" applyAlignment="1">
      <alignment horizontal="center" vertical="center"/>
      <protection/>
    </xf>
    <xf numFmtId="0" fontId="11" fillId="36" borderId="52" xfId="54" applyFont="1" applyFill="1" applyBorder="1" applyAlignment="1">
      <alignment horizontal="center" vertical="center"/>
      <protection/>
    </xf>
    <xf numFmtId="0" fontId="11" fillId="36" borderId="18" xfId="54" applyFont="1" applyFill="1" applyBorder="1" applyAlignment="1">
      <alignment horizontal="center" vertical="center"/>
      <protection/>
    </xf>
    <xf numFmtId="0" fontId="11" fillId="36" borderId="10" xfId="54" applyFont="1" applyFill="1" applyBorder="1" applyAlignment="1">
      <alignment horizontal="center" vertical="center"/>
      <protection/>
    </xf>
    <xf numFmtId="0" fontId="11" fillId="36" borderId="40" xfId="54" applyFont="1" applyFill="1" applyBorder="1" applyAlignment="1">
      <alignment horizontal="center" vertical="center"/>
      <protection/>
    </xf>
    <xf numFmtId="0" fontId="11" fillId="36" borderId="41" xfId="54" applyFont="1" applyFill="1" applyBorder="1" applyAlignment="1">
      <alignment horizontal="center" vertical="center"/>
      <protection/>
    </xf>
    <xf numFmtId="0" fontId="79" fillId="0" borderId="68" xfId="0" applyFont="1" applyBorder="1" applyAlignment="1">
      <alignment horizontal="center"/>
    </xf>
    <xf numFmtId="0" fontId="79" fillId="0" borderId="66" xfId="0" applyFont="1" applyBorder="1" applyAlignment="1">
      <alignment horizontal="center"/>
    </xf>
    <xf numFmtId="0" fontId="78" fillId="0" borderId="17" xfId="0" applyFont="1" applyBorder="1" applyAlignment="1">
      <alignment horizontal="center"/>
    </xf>
    <xf numFmtId="0" fontId="78" fillId="0" borderId="11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78" fillId="0" borderId="61" xfId="0" applyFont="1" applyBorder="1" applyAlignment="1">
      <alignment horizontal="center"/>
    </xf>
    <xf numFmtId="0" fontId="7" fillId="0" borderId="0" xfId="0" applyFont="1" applyAlignment="1">
      <alignment/>
    </xf>
    <xf numFmtId="0" fontId="79" fillId="0" borderId="69" xfId="0" applyFont="1" applyBorder="1" applyAlignment="1">
      <alignment horizontal="center"/>
    </xf>
    <xf numFmtId="0" fontId="78" fillId="0" borderId="39" xfId="0" applyFont="1" applyBorder="1" applyAlignment="1">
      <alignment horizontal="center" vertical="center" wrapText="1"/>
    </xf>
    <xf numFmtId="0" fontId="78" fillId="0" borderId="43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7" fillId="0" borderId="0" xfId="0" applyFont="1" applyAlignment="1">
      <alignment/>
    </xf>
    <xf numFmtId="0" fontId="78" fillId="0" borderId="70" xfId="0" applyFont="1" applyBorder="1" applyAlignment="1">
      <alignment horizontal="center" vertical="center" wrapText="1"/>
    </xf>
    <xf numFmtId="0" fontId="92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Fill="1" applyBorder="1" applyAlignment="1">
      <alignment/>
    </xf>
    <xf numFmtId="0" fontId="80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11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8" fillId="0" borderId="15" xfId="54" applyFont="1" applyBorder="1" applyAlignment="1">
      <alignment horizontal="center"/>
      <protection/>
    </xf>
    <xf numFmtId="0" fontId="8" fillId="0" borderId="61" xfId="54" applyFont="1" applyBorder="1" applyAlignment="1">
      <alignment horizontal="center"/>
      <protection/>
    </xf>
    <xf numFmtId="0" fontId="8" fillId="0" borderId="10" xfId="54" applyFont="1" applyBorder="1" applyAlignment="1">
      <alignment horizontal="center"/>
      <protection/>
    </xf>
    <xf numFmtId="0" fontId="8" fillId="0" borderId="14" xfId="54" applyFont="1" applyBorder="1" applyAlignment="1">
      <alignment horizontal="center"/>
      <protection/>
    </xf>
    <xf numFmtId="0" fontId="13" fillId="0" borderId="37" xfId="54" applyFont="1" applyBorder="1" applyAlignment="1">
      <alignment horizontal="center"/>
      <protection/>
    </xf>
    <xf numFmtId="0" fontId="13" fillId="0" borderId="70" xfId="54" applyFont="1" applyBorder="1" applyAlignment="1">
      <alignment horizontal="center"/>
      <protection/>
    </xf>
    <xf numFmtId="0" fontId="13" fillId="0" borderId="71" xfId="54" applyFont="1" applyBorder="1" applyAlignment="1">
      <alignment horizontal="center"/>
      <protection/>
    </xf>
    <xf numFmtId="0" fontId="13" fillId="0" borderId="72" xfId="54" applyFont="1" applyBorder="1" applyAlignment="1">
      <alignment horizontal="center" vertical="center" wrapText="1"/>
      <protection/>
    </xf>
    <xf numFmtId="0" fontId="13" fillId="0" borderId="73" xfId="54" applyFont="1" applyBorder="1" applyAlignment="1">
      <alignment horizontal="center" vertical="center" wrapText="1"/>
      <protection/>
    </xf>
    <xf numFmtId="0" fontId="8" fillId="0" borderId="17" xfId="54" applyFont="1" applyFill="1" applyBorder="1" applyAlignment="1">
      <alignment horizontal="center"/>
      <protection/>
    </xf>
    <xf numFmtId="0" fontId="8" fillId="0" borderId="74" xfId="54" applyFont="1" applyFill="1" applyBorder="1" applyAlignment="1">
      <alignment horizontal="center"/>
      <protection/>
    </xf>
    <xf numFmtId="0" fontId="13" fillId="0" borderId="10" xfId="54" applyFont="1" applyBorder="1" applyAlignment="1">
      <alignment horizontal="center" textRotation="90"/>
      <protection/>
    </xf>
    <xf numFmtId="0" fontId="13" fillId="0" borderId="13" xfId="54" applyFont="1" applyBorder="1" applyAlignment="1">
      <alignment horizontal="center" textRotation="90"/>
      <protection/>
    </xf>
    <xf numFmtId="0" fontId="13" fillId="0" borderId="37" xfId="54" applyFont="1" applyFill="1" applyBorder="1" applyAlignment="1">
      <alignment horizontal="center"/>
      <protection/>
    </xf>
    <xf numFmtId="0" fontId="13" fillId="0" borderId="70" xfId="54" applyFont="1" applyFill="1" applyBorder="1" applyAlignment="1">
      <alignment horizontal="center"/>
      <protection/>
    </xf>
    <xf numFmtId="0" fontId="13" fillId="0" borderId="71" xfId="54" applyFont="1" applyFill="1" applyBorder="1" applyAlignment="1">
      <alignment horizontal="center"/>
      <protection/>
    </xf>
    <xf numFmtId="0" fontId="9" fillId="0" borderId="10" xfId="54" applyFont="1" applyBorder="1" applyAlignment="1">
      <alignment horizontal="center"/>
      <protection/>
    </xf>
    <xf numFmtId="0" fontId="9" fillId="0" borderId="17" xfId="54" applyFont="1" applyBorder="1" applyAlignment="1">
      <alignment horizontal="center"/>
      <protection/>
    </xf>
    <xf numFmtId="0" fontId="20" fillId="0" borderId="0" xfId="54" applyFont="1" applyBorder="1" applyAlignment="1">
      <alignment horizontal="center" vertical="center" wrapText="1"/>
      <protection/>
    </xf>
    <xf numFmtId="0" fontId="13" fillId="0" borderId="18" xfId="54" applyFont="1" applyBorder="1" applyAlignment="1">
      <alignment horizontal="center" vertical="center" textRotation="90" wrapText="1"/>
      <protection/>
    </xf>
    <xf numFmtId="0" fontId="13" fillId="0" borderId="20" xfId="54" applyFont="1" applyBorder="1" applyAlignment="1">
      <alignment horizontal="center" vertical="center" textRotation="90" wrapText="1"/>
      <protection/>
    </xf>
    <xf numFmtId="0" fontId="13" fillId="0" borderId="10" xfId="54" applyFont="1" applyBorder="1" applyAlignment="1">
      <alignment horizontal="center" vertical="center" textRotation="90" wrapText="1"/>
      <protection/>
    </xf>
    <xf numFmtId="0" fontId="13" fillId="0" borderId="13" xfId="54" applyFont="1" applyBorder="1" applyAlignment="1">
      <alignment horizontal="center" vertical="center" textRotation="90" wrapText="1"/>
      <protection/>
    </xf>
    <xf numFmtId="0" fontId="13" fillId="0" borderId="37" xfId="54" applyFont="1" applyBorder="1" applyAlignment="1">
      <alignment horizontal="center" vertical="center" textRotation="90" wrapText="1"/>
      <protection/>
    </xf>
    <xf numFmtId="0" fontId="13" fillId="0" borderId="15" xfId="54" applyFont="1" applyBorder="1" applyAlignment="1">
      <alignment horizontal="center" vertical="center" textRotation="90" wrapText="1"/>
      <protection/>
    </xf>
    <xf numFmtId="0" fontId="13" fillId="0" borderId="34" xfId="54" applyFont="1" applyBorder="1" applyAlignment="1">
      <alignment horizontal="center" vertical="center" textRotation="90" wrapText="1"/>
      <protection/>
    </xf>
    <xf numFmtId="0" fontId="13" fillId="0" borderId="75" xfId="53" applyFont="1" applyBorder="1" applyAlignment="1">
      <alignment horizontal="center" vertical="center" wrapText="1"/>
      <protection/>
    </xf>
    <xf numFmtId="0" fontId="13" fillId="0" borderId="16" xfId="53" applyFont="1" applyBorder="1" applyAlignment="1">
      <alignment horizontal="center" vertical="center" wrapText="1"/>
      <protection/>
    </xf>
    <xf numFmtId="0" fontId="13" fillId="0" borderId="35" xfId="53" applyFont="1" applyBorder="1" applyAlignment="1">
      <alignment horizontal="center" vertical="center" wrapText="1"/>
      <protection/>
    </xf>
    <xf numFmtId="0" fontId="13" fillId="0" borderId="43" xfId="54" applyFont="1" applyBorder="1" applyAlignment="1">
      <alignment horizontal="center" vertical="top" wrapText="1"/>
      <protection/>
    </xf>
    <xf numFmtId="0" fontId="13" fillId="0" borderId="31" xfId="54" applyFont="1" applyBorder="1" applyAlignment="1">
      <alignment horizontal="center" vertical="top" wrapText="1"/>
      <protection/>
    </xf>
    <xf numFmtId="0" fontId="13" fillId="0" borderId="33" xfId="54" applyFont="1" applyBorder="1" applyAlignment="1">
      <alignment horizontal="center" vertical="top" wrapText="1"/>
      <protection/>
    </xf>
    <xf numFmtId="0" fontId="13" fillId="0" borderId="32" xfId="54" applyFont="1" applyBorder="1" applyAlignment="1">
      <alignment horizontal="center" vertical="center" wrapText="1"/>
      <protection/>
    </xf>
    <xf numFmtId="0" fontId="13" fillId="0" borderId="31" xfId="54" applyFont="1" applyBorder="1" applyAlignment="1">
      <alignment horizontal="center" vertical="center" wrapText="1"/>
      <protection/>
    </xf>
    <xf numFmtId="0" fontId="13" fillId="0" borderId="33" xfId="54" applyFont="1" applyBorder="1" applyAlignment="1">
      <alignment horizontal="center" vertical="center" wrapText="1"/>
      <protection/>
    </xf>
    <xf numFmtId="0" fontId="13" fillId="0" borderId="14" xfId="54" applyFont="1" applyBorder="1" applyAlignment="1">
      <alignment horizontal="center" vertical="center" textRotation="90" wrapText="1"/>
      <protection/>
    </xf>
    <xf numFmtId="0" fontId="13" fillId="0" borderId="21" xfId="54" applyFont="1" applyBorder="1" applyAlignment="1">
      <alignment horizontal="center" vertical="center" textRotation="90" wrapText="1"/>
      <protection/>
    </xf>
    <xf numFmtId="0" fontId="13" fillId="0" borderId="11" xfId="54" applyFont="1" applyBorder="1" applyAlignment="1">
      <alignment horizontal="center" textRotation="90"/>
      <protection/>
    </xf>
    <xf numFmtId="0" fontId="13" fillId="0" borderId="36" xfId="54" applyFont="1" applyBorder="1" applyAlignment="1">
      <alignment horizontal="center" textRotation="90"/>
      <protection/>
    </xf>
    <xf numFmtId="0" fontId="13" fillId="0" borderId="32" xfId="54" applyFont="1" applyBorder="1" applyAlignment="1">
      <alignment horizontal="center"/>
      <protection/>
    </xf>
    <xf numFmtId="0" fontId="13" fillId="0" borderId="33" xfId="54" applyFont="1" applyBorder="1" applyAlignment="1">
      <alignment horizontal="center"/>
      <protection/>
    </xf>
    <xf numFmtId="0" fontId="12" fillId="0" borderId="66" xfId="54" applyFont="1" applyBorder="1" applyAlignment="1">
      <alignment horizontal="left" vertical="center" wrapText="1"/>
      <protection/>
    </xf>
    <xf numFmtId="0" fontId="12" fillId="0" borderId="68" xfId="54" applyFont="1" applyBorder="1" applyAlignment="1">
      <alignment horizontal="left" vertical="center" wrapText="1"/>
      <protection/>
    </xf>
    <xf numFmtId="0" fontId="11" fillId="0" borderId="59" xfId="54" applyFont="1" applyBorder="1" applyAlignment="1">
      <alignment horizontal="center" vertical="center" wrapText="1"/>
      <protection/>
    </xf>
    <xf numFmtId="0" fontId="11" fillId="0" borderId="52" xfId="54" applyFont="1" applyBorder="1" applyAlignment="1">
      <alignment horizontal="center" vertical="center" wrapText="1"/>
      <protection/>
    </xf>
    <xf numFmtId="0" fontId="11" fillId="0" borderId="53" xfId="54" applyFont="1" applyBorder="1" applyAlignment="1">
      <alignment horizontal="center" vertical="center" wrapText="1"/>
      <protection/>
    </xf>
    <xf numFmtId="0" fontId="11" fillId="0" borderId="18" xfId="54" applyFont="1" applyBorder="1" applyAlignment="1">
      <alignment horizontal="center" vertical="center" wrapText="1"/>
      <protection/>
    </xf>
    <xf numFmtId="0" fontId="11" fillId="0" borderId="10" xfId="54" applyFont="1" applyBorder="1" applyAlignment="1">
      <alignment horizontal="center" vertical="center" wrapText="1"/>
      <protection/>
    </xf>
    <xf numFmtId="0" fontId="11" fillId="0" borderId="17" xfId="54" applyFont="1" applyBorder="1" applyAlignment="1">
      <alignment horizontal="center" vertical="center" wrapText="1"/>
      <protection/>
    </xf>
    <xf numFmtId="0" fontId="11" fillId="0" borderId="40" xfId="54" applyFont="1" applyBorder="1" applyAlignment="1">
      <alignment horizontal="center" vertical="center" wrapText="1"/>
      <protection/>
    </xf>
    <xf numFmtId="0" fontId="11" fillId="0" borderId="41" xfId="54" applyFont="1" applyBorder="1" applyAlignment="1">
      <alignment horizontal="center" vertical="center" wrapText="1"/>
      <protection/>
    </xf>
    <xf numFmtId="0" fontId="11" fillId="0" borderId="68" xfId="54" applyFont="1" applyBorder="1" applyAlignment="1">
      <alignment horizontal="center" vertical="center" wrapText="1"/>
      <protection/>
    </xf>
    <xf numFmtId="0" fontId="13" fillId="0" borderId="65" xfId="54" applyFont="1" applyBorder="1" applyAlignment="1">
      <alignment horizontal="center" vertical="center" textRotation="90"/>
      <protection/>
    </xf>
    <xf numFmtId="0" fontId="13" fillId="0" borderId="16" xfId="54" applyFont="1" applyBorder="1" applyAlignment="1">
      <alignment horizontal="center" vertical="center" textRotation="90"/>
      <protection/>
    </xf>
    <xf numFmtId="0" fontId="13" fillId="0" borderId="64" xfId="54" applyFont="1" applyBorder="1" applyAlignment="1">
      <alignment horizontal="center" vertical="center" textRotation="90"/>
      <protection/>
    </xf>
    <xf numFmtId="0" fontId="12" fillId="0" borderId="51" xfId="54" applyFont="1" applyBorder="1" applyAlignment="1">
      <alignment wrapText="1"/>
      <protection/>
    </xf>
    <xf numFmtId="0" fontId="12" fillId="0" borderId="53" xfId="54" applyFont="1" applyBorder="1" applyAlignment="1">
      <alignment wrapText="1"/>
      <protection/>
    </xf>
    <xf numFmtId="0" fontId="12" fillId="0" borderId="11" xfId="54" applyFont="1" applyBorder="1" applyAlignment="1">
      <alignment wrapText="1"/>
      <protection/>
    </xf>
    <xf numFmtId="0" fontId="12" fillId="0" borderId="17" xfId="54" applyFont="1" applyBorder="1" applyAlignment="1">
      <alignment wrapText="1"/>
      <protection/>
    </xf>
    <xf numFmtId="0" fontId="12" fillId="0" borderId="11" xfId="54" applyFont="1" applyBorder="1" applyAlignment="1">
      <alignment vertical="center" wrapText="1"/>
      <protection/>
    </xf>
    <xf numFmtId="0" fontId="12" fillId="0" borderId="17" xfId="54" applyFont="1" applyBorder="1" applyAlignment="1">
      <alignment vertical="center" wrapText="1"/>
      <protection/>
    </xf>
    <xf numFmtId="0" fontId="12" fillId="0" borderId="11" xfId="54" applyFont="1" applyBorder="1" applyAlignment="1">
      <alignment horizontal="left" vertical="center" wrapText="1"/>
      <protection/>
    </xf>
    <xf numFmtId="0" fontId="12" fillId="0" borderId="17" xfId="54" applyFont="1" applyBorder="1" applyAlignment="1">
      <alignment horizontal="left" vertical="center" wrapText="1"/>
      <protection/>
    </xf>
    <xf numFmtId="0" fontId="83" fillId="0" borderId="25" xfId="0" applyFont="1" applyBorder="1" applyAlignment="1">
      <alignment horizontal="right" vertical="center"/>
    </xf>
    <xf numFmtId="0" fontId="83" fillId="0" borderId="0" xfId="0" applyFont="1" applyBorder="1" applyAlignment="1">
      <alignment horizontal="right" vertical="center"/>
    </xf>
    <xf numFmtId="0" fontId="83" fillId="0" borderId="76" xfId="0" applyFont="1" applyBorder="1" applyAlignment="1">
      <alignment horizontal="right" vertical="center"/>
    </xf>
    <xf numFmtId="0" fontId="10" fillId="0" borderId="22" xfId="0" applyFont="1" applyBorder="1" applyAlignment="1">
      <alignment horizontal="right" vertical="center"/>
    </xf>
    <xf numFmtId="0" fontId="10" fillId="0" borderId="12" xfId="0" applyFont="1" applyBorder="1" applyAlignment="1">
      <alignment horizontal="right" vertical="center"/>
    </xf>
    <xf numFmtId="0" fontId="10" fillId="0" borderId="50" xfId="0" applyFont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0" fontId="83" fillId="0" borderId="0" xfId="0" applyFont="1" applyAlignment="1">
      <alignment horizontal="center"/>
    </xf>
    <xf numFmtId="0" fontId="83" fillId="0" borderId="46" xfId="0" applyFont="1" applyBorder="1" applyAlignment="1">
      <alignment horizontal="center" wrapText="1"/>
    </xf>
    <xf numFmtId="0" fontId="83" fillId="0" borderId="72" xfId="0" applyFont="1" applyBorder="1" applyAlignment="1">
      <alignment horizontal="center" wrapText="1"/>
    </xf>
    <xf numFmtId="0" fontId="83" fillId="0" borderId="44" xfId="0" applyFont="1" applyBorder="1" applyAlignment="1">
      <alignment horizontal="center" wrapText="1"/>
    </xf>
    <xf numFmtId="0" fontId="84" fillId="0" borderId="47" xfId="0" applyFont="1" applyBorder="1" applyAlignment="1">
      <alignment horizontal="center" vertical="center"/>
    </xf>
    <xf numFmtId="0" fontId="84" fillId="0" borderId="28" xfId="0" applyFont="1" applyBorder="1" applyAlignment="1">
      <alignment horizontal="center" vertical="center"/>
    </xf>
    <xf numFmtId="0" fontId="84" fillId="0" borderId="77" xfId="0" applyFont="1" applyBorder="1" applyAlignment="1">
      <alignment horizontal="center" vertical="center"/>
    </xf>
    <xf numFmtId="0" fontId="84" fillId="0" borderId="46" xfId="0" applyFont="1" applyBorder="1" applyAlignment="1">
      <alignment horizontal="center" vertical="center" wrapText="1"/>
    </xf>
    <xf numFmtId="0" fontId="84" fillId="0" borderId="72" xfId="0" applyFont="1" applyBorder="1" applyAlignment="1">
      <alignment horizontal="center" vertical="center" wrapText="1"/>
    </xf>
    <xf numFmtId="0" fontId="84" fillId="0" borderId="44" xfId="0" applyFont="1" applyBorder="1" applyAlignment="1">
      <alignment horizontal="center" vertical="center" wrapText="1"/>
    </xf>
    <xf numFmtId="0" fontId="84" fillId="0" borderId="29" xfId="0" applyFont="1" applyBorder="1" applyAlignment="1">
      <alignment horizontal="center"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76" xfId="0" applyFont="1" applyBorder="1" applyAlignment="1">
      <alignment horizontal="center" vertical="center" wrapText="1"/>
    </xf>
    <xf numFmtId="0" fontId="84" fillId="0" borderId="78" xfId="0" applyFont="1" applyBorder="1" applyAlignment="1">
      <alignment horizontal="center" vertical="center" wrapText="1"/>
    </xf>
    <xf numFmtId="0" fontId="84" fillId="0" borderId="79" xfId="0" applyFont="1" applyBorder="1" applyAlignment="1">
      <alignment horizontal="center" vertical="center" wrapText="1"/>
    </xf>
    <xf numFmtId="0" fontId="84" fillId="0" borderId="56" xfId="0" applyFont="1" applyBorder="1" applyAlignment="1">
      <alignment horizontal="center" vertical="center" wrapText="1"/>
    </xf>
    <xf numFmtId="0" fontId="84" fillId="0" borderId="18" xfId="0" applyFont="1" applyBorder="1" applyAlignment="1">
      <alignment horizontal="center" vertical="center"/>
    </xf>
    <xf numFmtId="0" fontId="84" fillId="0" borderId="19" xfId="0" applyFont="1" applyBorder="1" applyAlignment="1">
      <alignment horizontal="center" vertical="center" wrapText="1"/>
    </xf>
    <xf numFmtId="0" fontId="84" fillId="0" borderId="62" xfId="0" applyFont="1" applyBorder="1" applyAlignment="1">
      <alignment/>
    </xf>
    <xf numFmtId="0" fontId="84" fillId="0" borderId="36" xfId="0" applyFont="1" applyBorder="1" applyAlignment="1">
      <alignment/>
    </xf>
    <xf numFmtId="0" fontId="84" fillId="0" borderId="0" xfId="0" applyFont="1" applyBorder="1" applyAlignment="1">
      <alignment/>
    </xf>
    <xf numFmtId="0" fontId="84" fillId="0" borderId="76" xfId="0" applyFont="1" applyBorder="1" applyAlignment="1">
      <alignment/>
    </xf>
    <xf numFmtId="0" fontId="10" fillId="0" borderId="0" xfId="0" applyFont="1" applyAlignment="1">
      <alignment horizontal="left"/>
    </xf>
    <xf numFmtId="0" fontId="83" fillId="0" borderId="0" xfId="0" applyFont="1" applyAlignment="1">
      <alignment horizontal="left"/>
    </xf>
    <xf numFmtId="0" fontId="80" fillId="0" borderId="10" xfId="0" applyFont="1" applyBorder="1" applyAlignment="1">
      <alignment horizontal="center"/>
    </xf>
    <xf numFmtId="0" fontId="91" fillId="0" borderId="10" xfId="0" applyFont="1" applyBorder="1" applyAlignment="1">
      <alignment vertical="center"/>
    </xf>
    <xf numFmtId="0" fontId="93" fillId="0" borderId="10" xfId="0" applyFont="1" applyBorder="1" applyAlignment="1">
      <alignment horizontal="center"/>
    </xf>
    <xf numFmtId="0" fontId="91" fillId="0" borderId="17" xfId="0" applyFont="1" applyBorder="1" applyAlignment="1">
      <alignment vertical="center"/>
    </xf>
    <xf numFmtId="0" fontId="91" fillId="0" borderId="61" xfId="0" applyFont="1" applyBorder="1" applyAlignment="1">
      <alignment vertical="center"/>
    </xf>
    <xf numFmtId="0" fontId="91" fillId="0" borderId="11" xfId="0" applyFont="1" applyBorder="1" applyAlignment="1">
      <alignment vertical="center"/>
    </xf>
    <xf numFmtId="0" fontId="94" fillId="0" borderId="10" xfId="0" applyFont="1" applyBorder="1" applyAlignment="1">
      <alignment horizontal="center"/>
    </xf>
    <xf numFmtId="0" fontId="95" fillId="0" borderId="10" xfId="54" applyFont="1" applyBorder="1" applyAlignment="1">
      <alignment horizontal="center"/>
      <protection/>
    </xf>
    <xf numFmtId="0" fontId="85" fillId="0" borderId="10" xfId="0" applyFont="1" applyBorder="1" applyAlignment="1">
      <alignment horizontal="center"/>
    </xf>
    <xf numFmtId="0" fontId="91" fillId="0" borderId="17" xfId="54" applyFont="1" applyBorder="1" applyAlignment="1">
      <alignment/>
      <protection/>
    </xf>
    <xf numFmtId="0" fontId="91" fillId="0" borderId="61" xfId="54" applyFont="1" applyBorder="1" applyAlignment="1">
      <alignment/>
      <protection/>
    </xf>
    <xf numFmtId="0" fontId="91" fillId="0" borderId="11" xfId="54" applyFont="1" applyBorder="1" applyAlignment="1">
      <alignment/>
      <protection/>
    </xf>
    <xf numFmtId="0" fontId="91" fillId="0" borderId="10" xfId="0" applyFont="1" applyBorder="1" applyAlignment="1">
      <alignment/>
    </xf>
    <xf numFmtId="0" fontId="91" fillId="0" borderId="10" xfId="54" applyFont="1" applyBorder="1" applyAlignment="1">
      <alignment/>
      <protection/>
    </xf>
    <xf numFmtId="0" fontId="0" fillId="0" borderId="0" xfId="0" applyAlignment="1">
      <alignment horizontal="center"/>
    </xf>
    <xf numFmtId="0" fontId="58" fillId="0" borderId="0" xfId="0" applyFont="1" applyBorder="1" applyAlignment="1">
      <alignment horizontal="center"/>
    </xf>
    <xf numFmtId="0" fontId="7" fillId="0" borderId="0" xfId="55" applyFont="1">
      <alignment/>
      <protection/>
    </xf>
    <xf numFmtId="0" fontId="8" fillId="0" borderId="80" xfId="55" applyFont="1" applyBorder="1" applyAlignment="1">
      <alignment horizontal="center" vertical="center"/>
      <protection/>
    </xf>
    <xf numFmtId="0" fontId="8" fillId="0" borderId="12" xfId="55" applyFont="1" applyBorder="1" applyAlignment="1">
      <alignment horizontal="center" vertical="top"/>
      <protection/>
    </xf>
    <xf numFmtId="0" fontId="8" fillId="0" borderId="23" xfId="55" applyFont="1" applyBorder="1" applyAlignment="1">
      <alignment vertical="top"/>
      <protection/>
    </xf>
    <xf numFmtId="0" fontId="8" fillId="0" borderId="22" xfId="55" applyFont="1" applyBorder="1" applyAlignment="1">
      <alignment horizontal="center" vertical="top"/>
      <protection/>
    </xf>
    <xf numFmtId="0" fontId="8" fillId="0" borderId="49" xfId="55" applyFont="1" applyBorder="1" applyAlignment="1">
      <alignment horizontal="center" vertical="top"/>
      <protection/>
    </xf>
    <xf numFmtId="0" fontId="8" fillId="0" borderId="26" xfId="55" applyFont="1" applyBorder="1" applyAlignment="1">
      <alignment horizontal="center" vertical="center"/>
      <protection/>
    </xf>
    <xf numFmtId="0" fontId="8" fillId="0" borderId="76" xfId="55" applyFont="1" applyBorder="1" applyAlignment="1">
      <alignment horizontal="center" vertical="justify" wrapText="1"/>
      <protection/>
    </xf>
    <xf numFmtId="0" fontId="8" fillId="0" borderId="27" xfId="55" applyFont="1" applyBorder="1" applyAlignment="1">
      <alignment horizontal="center" vertical="justify" wrapText="1"/>
      <protection/>
    </xf>
    <xf numFmtId="0" fontId="8" fillId="0" borderId="29" xfId="55" applyFont="1" applyBorder="1" applyAlignment="1">
      <alignment horizontal="center" vertical="justify" wrapText="1"/>
      <protection/>
    </xf>
    <xf numFmtId="0" fontId="8" fillId="0" borderId="26" xfId="55" applyFont="1" applyBorder="1" applyAlignment="1">
      <alignment horizontal="center" vertical="justify" wrapText="1"/>
      <protection/>
    </xf>
    <xf numFmtId="0" fontId="8" fillId="0" borderId="28" xfId="55" applyFont="1" applyBorder="1" applyAlignment="1">
      <alignment horizontal="center" vertical="justify" wrapText="1"/>
      <protection/>
    </xf>
    <xf numFmtId="0" fontId="8" fillId="0" borderId="30" xfId="55" applyFont="1" applyBorder="1" applyAlignment="1">
      <alignment horizontal="center" vertical="justify" wrapText="1"/>
      <protection/>
    </xf>
    <xf numFmtId="0" fontId="8" fillId="0" borderId="27" xfId="55" applyFont="1" applyBorder="1" applyAlignment="1">
      <alignment vertical="justify" wrapText="1"/>
      <protection/>
    </xf>
    <xf numFmtId="0" fontId="8" fillId="0" borderId="81" xfId="55" applyFont="1" applyBorder="1" applyAlignment="1">
      <alignment horizontal="center" vertical="center"/>
      <protection/>
    </xf>
    <xf numFmtId="0" fontId="8" fillId="0" borderId="50" xfId="55" applyFont="1" applyBorder="1" applyAlignment="1">
      <alignment horizontal="center"/>
      <protection/>
    </xf>
    <xf numFmtId="0" fontId="8" fillId="0" borderId="24" xfId="55" applyFont="1" applyBorder="1" applyAlignment="1">
      <alignment horizontal="center"/>
      <protection/>
    </xf>
    <xf numFmtId="0" fontId="8" fillId="0" borderId="38" xfId="55" applyFont="1" applyBorder="1" applyAlignment="1">
      <alignment horizontal="center"/>
      <protection/>
    </xf>
    <xf numFmtId="0" fontId="8" fillId="0" borderId="23" xfId="55" applyFont="1" applyBorder="1" applyAlignment="1">
      <alignment horizontal="center"/>
      <protection/>
    </xf>
    <xf numFmtId="49" fontId="8" fillId="0" borderId="50" xfId="55" applyNumberFormat="1" applyFont="1" applyBorder="1" applyAlignment="1">
      <alignment horizontal="center"/>
      <protection/>
    </xf>
    <xf numFmtId="49" fontId="8" fillId="0" borderId="24" xfId="55" applyNumberFormat="1" applyFont="1" applyBorder="1" applyAlignment="1">
      <alignment horizontal="center"/>
      <protection/>
    </xf>
    <xf numFmtId="49" fontId="8" fillId="0" borderId="38" xfId="55" applyNumberFormat="1" applyFont="1" applyBorder="1" applyAlignment="1">
      <alignment horizontal="center"/>
      <protection/>
    </xf>
    <xf numFmtId="49" fontId="8" fillId="0" borderId="55" xfId="55" applyNumberFormat="1" applyFont="1" applyBorder="1" applyAlignment="1">
      <alignment horizontal="center"/>
      <protection/>
    </xf>
    <xf numFmtId="49" fontId="8" fillId="0" borderId="54" xfId="55" applyNumberFormat="1" applyFont="1" applyBorder="1" applyAlignment="1">
      <alignment horizontal="center"/>
      <protection/>
    </xf>
    <xf numFmtId="49" fontId="8" fillId="0" borderId="23" xfId="55" applyNumberFormat="1" applyFont="1" applyBorder="1" applyAlignment="1">
      <alignment horizontal="center"/>
      <protection/>
    </xf>
    <xf numFmtId="0" fontId="9" fillId="0" borderId="25" xfId="55" applyFont="1" applyBorder="1" applyAlignment="1">
      <alignment horizontal="left"/>
      <protection/>
    </xf>
    <xf numFmtId="0" fontId="9" fillId="0" borderId="0" xfId="55" applyFont="1" applyBorder="1" applyAlignment="1">
      <alignment horizontal="left"/>
      <protection/>
    </xf>
    <xf numFmtId="0" fontId="9" fillId="0" borderId="82" xfId="55" applyFont="1" applyBorder="1" applyAlignment="1">
      <alignment horizontal="left"/>
      <protection/>
    </xf>
    <xf numFmtId="0" fontId="9" fillId="0" borderId="32" xfId="55" applyFont="1" applyBorder="1" applyAlignment="1">
      <alignment horizontal="center" vertical="center"/>
      <protection/>
    </xf>
    <xf numFmtId="0" fontId="59" fillId="0" borderId="31" xfId="55" applyFont="1" applyBorder="1" applyAlignment="1">
      <alignment horizontal="center" vertical="center" wrapText="1"/>
      <protection/>
    </xf>
    <xf numFmtId="0" fontId="59" fillId="0" borderId="39" xfId="55" applyFont="1" applyBorder="1" applyAlignment="1">
      <alignment horizontal="center" vertical="center" wrapText="1"/>
      <protection/>
    </xf>
    <xf numFmtId="0" fontId="59" fillId="0" borderId="75" xfId="55" applyFont="1" applyBorder="1" applyAlignment="1">
      <alignment horizontal="center" vertical="center" wrapText="1"/>
      <protection/>
    </xf>
    <xf numFmtId="0" fontId="59" fillId="0" borderId="43" xfId="55" applyFont="1" applyBorder="1" applyAlignment="1">
      <alignment horizontal="center" vertical="center" wrapText="1"/>
      <protection/>
    </xf>
    <xf numFmtId="0" fontId="59" fillId="0" borderId="33" xfId="55" applyFont="1" applyBorder="1" applyAlignment="1">
      <alignment horizontal="center" vertical="center" wrapText="1"/>
      <protection/>
    </xf>
    <xf numFmtId="0" fontId="9" fillId="0" borderId="18" xfId="55" applyFont="1" applyBorder="1" applyAlignment="1">
      <alignment horizontal="center" vertical="center"/>
      <protection/>
    </xf>
    <xf numFmtId="0" fontId="59" fillId="0" borderId="10" xfId="55" applyFont="1" applyBorder="1" applyAlignment="1">
      <alignment horizontal="center" vertical="center" wrapText="1"/>
      <protection/>
    </xf>
    <xf numFmtId="0" fontId="59" fillId="0" borderId="17" xfId="55" applyFont="1" applyBorder="1" applyAlignment="1">
      <alignment horizontal="center" vertical="center" wrapText="1"/>
      <protection/>
    </xf>
    <xf numFmtId="0" fontId="59" fillId="0" borderId="16" xfId="55" applyFont="1" applyBorder="1" applyAlignment="1">
      <alignment horizontal="center" vertical="center" wrapText="1"/>
      <protection/>
    </xf>
    <xf numFmtId="0" fontId="59" fillId="0" borderId="11" xfId="55" applyFont="1" applyBorder="1" applyAlignment="1">
      <alignment horizontal="center" vertical="center" wrapText="1"/>
      <protection/>
    </xf>
    <xf numFmtId="0" fontId="59" fillId="0" borderId="14" xfId="55" applyFont="1" applyBorder="1" applyAlignment="1">
      <alignment horizontal="center" vertical="center" wrapText="1"/>
      <protection/>
    </xf>
    <xf numFmtId="0" fontId="9" fillId="0" borderId="40" xfId="55" applyFont="1" applyBorder="1" applyAlignment="1">
      <alignment horizontal="center" vertical="center"/>
      <protection/>
    </xf>
    <xf numFmtId="0" fontId="59" fillId="0" borderId="41" xfId="55" applyFont="1" applyBorder="1" applyAlignment="1">
      <alignment horizontal="center" vertical="center" wrapText="1"/>
      <protection/>
    </xf>
    <xf numFmtId="0" fontId="59" fillId="0" borderId="68" xfId="55" applyFont="1" applyBorder="1" applyAlignment="1">
      <alignment horizontal="center" vertical="center" wrapText="1"/>
      <protection/>
    </xf>
    <xf numFmtId="0" fontId="59" fillId="0" borderId="64" xfId="55" applyFont="1" applyBorder="1" applyAlignment="1">
      <alignment horizontal="center" vertical="center" wrapText="1"/>
      <protection/>
    </xf>
    <xf numFmtId="0" fontId="59" fillId="0" borderId="66" xfId="55" applyFont="1" applyBorder="1" applyAlignment="1">
      <alignment horizontal="center" vertical="center" wrapText="1"/>
      <protection/>
    </xf>
    <xf numFmtId="0" fontId="59" fillId="0" borderId="42" xfId="55" applyFont="1" applyBorder="1" applyAlignment="1">
      <alignment horizontal="center" vertical="center" wrapText="1"/>
      <protection/>
    </xf>
    <xf numFmtId="0" fontId="59" fillId="0" borderId="25" xfId="55" applyFont="1" applyBorder="1" applyAlignment="1">
      <alignment horizontal="center"/>
      <protection/>
    </xf>
    <xf numFmtId="0" fontId="59" fillId="0" borderId="0" xfId="55" applyFont="1" applyBorder="1" applyAlignment="1">
      <alignment horizontal="center"/>
      <protection/>
    </xf>
    <xf numFmtId="0" fontId="59" fillId="0" borderId="82" xfId="55" applyFont="1" applyBorder="1" applyAlignment="1">
      <alignment horizontal="center"/>
      <protection/>
    </xf>
    <xf numFmtId="0" fontId="59" fillId="0" borderId="75" xfId="55" applyFont="1" applyBorder="1" applyAlignment="1">
      <alignment horizontal="center" vertical="center"/>
      <protection/>
    </xf>
    <xf numFmtId="0" fontId="59" fillId="0" borderId="43" xfId="55" applyFont="1" applyBorder="1" applyAlignment="1">
      <alignment horizontal="center" vertical="center"/>
      <protection/>
    </xf>
    <xf numFmtId="0" fontId="59" fillId="0" borderId="37" xfId="55" applyFont="1" applyBorder="1" applyAlignment="1">
      <alignment horizontal="center" vertical="center"/>
      <protection/>
    </xf>
    <xf numFmtId="0" fontId="59" fillId="0" borderId="32" xfId="55" applyFont="1" applyBorder="1" applyAlignment="1">
      <alignment horizontal="center" vertical="center"/>
      <protection/>
    </xf>
    <xf numFmtId="0" fontId="59" fillId="0" borderId="31" xfId="55" applyFont="1" applyBorder="1" applyAlignment="1">
      <alignment horizontal="center" vertical="center"/>
      <protection/>
    </xf>
    <xf numFmtId="0" fontId="59" fillId="0" borderId="33" xfId="55" applyFont="1" applyBorder="1" applyAlignment="1">
      <alignment horizontal="center" vertical="center"/>
      <protection/>
    </xf>
    <xf numFmtId="0" fontId="59" fillId="0" borderId="71" xfId="55" applyFont="1" applyBorder="1" applyAlignment="1">
      <alignment horizontal="center" vertical="center"/>
      <protection/>
    </xf>
    <xf numFmtId="0" fontId="59" fillId="0" borderId="16" xfId="55" applyFont="1" applyBorder="1" applyAlignment="1">
      <alignment horizontal="center" vertical="center"/>
      <protection/>
    </xf>
    <xf numFmtId="0" fontId="59" fillId="0" borderId="11" xfId="55" applyFont="1" applyBorder="1" applyAlignment="1">
      <alignment horizontal="center" vertical="center"/>
      <protection/>
    </xf>
    <xf numFmtId="0" fontId="59" fillId="0" borderId="15" xfId="55" applyFont="1" applyBorder="1" applyAlignment="1">
      <alignment horizontal="center" vertical="center"/>
      <protection/>
    </xf>
    <xf numFmtId="0" fontId="59" fillId="0" borderId="18" xfId="55" applyFont="1" applyBorder="1" applyAlignment="1">
      <alignment horizontal="center" vertical="center"/>
      <protection/>
    </xf>
    <xf numFmtId="0" fontId="59" fillId="0" borderId="10" xfId="55" applyFont="1" applyBorder="1" applyAlignment="1">
      <alignment horizontal="center" vertical="center"/>
      <protection/>
    </xf>
    <xf numFmtId="0" fontId="59" fillId="0" borderId="14" xfId="55" applyFont="1" applyBorder="1" applyAlignment="1">
      <alignment horizontal="center" vertical="center"/>
      <protection/>
    </xf>
    <xf numFmtId="0" fontId="59" fillId="0" borderId="74" xfId="55" applyFont="1" applyBorder="1" applyAlignment="1">
      <alignment horizontal="center" vertical="center"/>
      <protection/>
    </xf>
    <xf numFmtId="0" fontId="59" fillId="0" borderId="64" xfId="55" applyFont="1" applyBorder="1" applyAlignment="1">
      <alignment horizontal="center" vertical="center"/>
      <protection/>
    </xf>
    <xf numFmtId="0" fontId="59" fillId="0" borderId="66" xfId="55" applyFont="1" applyBorder="1" applyAlignment="1">
      <alignment horizontal="center" vertical="center"/>
      <protection/>
    </xf>
    <xf numFmtId="0" fontId="59" fillId="0" borderId="83" xfId="55" applyFont="1" applyBorder="1" applyAlignment="1">
      <alignment horizontal="center" vertical="center"/>
      <protection/>
    </xf>
    <xf numFmtId="0" fontId="59" fillId="0" borderId="40" xfId="55" applyFont="1" applyBorder="1" applyAlignment="1">
      <alignment horizontal="center" vertical="center"/>
      <protection/>
    </xf>
    <xf numFmtId="0" fontId="59" fillId="0" borderId="41" xfId="55" applyFont="1" applyBorder="1" applyAlignment="1">
      <alignment horizontal="center" vertical="center"/>
      <protection/>
    </xf>
    <xf numFmtId="0" fontId="59" fillId="0" borderId="42" xfId="55" applyFont="1" applyBorder="1" applyAlignment="1">
      <alignment horizontal="center" vertical="center"/>
      <protection/>
    </xf>
    <xf numFmtId="0" fontId="59" fillId="0" borderId="84" xfId="55" applyFont="1" applyBorder="1" applyAlignment="1">
      <alignment horizontal="center" vertical="center"/>
      <protection/>
    </xf>
    <xf numFmtId="0" fontId="59" fillId="0" borderId="25" xfId="55" applyFont="1" applyBorder="1" applyAlignment="1">
      <alignment horizontal="left"/>
      <protection/>
    </xf>
    <xf numFmtId="0" fontId="59" fillId="0" borderId="0" xfId="55" applyFont="1" applyBorder="1" applyAlignment="1">
      <alignment horizontal="left"/>
      <protection/>
    </xf>
    <xf numFmtId="0" fontId="59" fillId="0" borderId="82" xfId="55" applyFont="1" applyBorder="1" applyAlignment="1">
      <alignment horizontal="left"/>
      <protection/>
    </xf>
    <xf numFmtId="0" fontId="59" fillId="0" borderId="45" xfId="55" applyFont="1" applyBorder="1" applyAlignment="1">
      <alignment horizontal="center" vertical="center" wrapText="1"/>
      <protection/>
    </xf>
    <xf numFmtId="0" fontId="59" fillId="0" borderId="31" xfId="55" applyFont="1" applyBorder="1" applyAlignment="1">
      <alignment vertical="center" wrapText="1"/>
      <protection/>
    </xf>
    <xf numFmtId="0" fontId="59" fillId="0" borderId="43" xfId="55" applyFont="1" applyBorder="1" applyAlignment="1">
      <alignment vertical="center" wrapText="1"/>
      <protection/>
    </xf>
    <xf numFmtId="0" fontId="59" fillId="0" borderId="39" xfId="55" applyFont="1" applyBorder="1" applyAlignment="1">
      <alignment vertical="center" wrapText="1"/>
      <protection/>
    </xf>
    <xf numFmtId="0" fontId="59" fillId="0" borderId="39" xfId="55" applyFont="1" applyBorder="1" applyAlignment="1">
      <alignment horizontal="center" vertical="center"/>
      <protection/>
    </xf>
    <xf numFmtId="0" fontId="59" fillId="0" borderId="27" xfId="55" applyFont="1" applyBorder="1" applyAlignment="1">
      <alignment horizontal="center" vertical="center" wrapText="1"/>
      <protection/>
    </xf>
    <xf numFmtId="0" fontId="59" fillId="0" borderId="10" xfId="55" applyFont="1" applyBorder="1" applyAlignment="1">
      <alignment vertical="center" wrapText="1"/>
      <protection/>
    </xf>
    <xf numFmtId="0" fontId="59" fillId="0" borderId="11" xfId="55" applyFont="1" applyBorder="1" applyAlignment="1">
      <alignment vertical="center" wrapText="1"/>
      <protection/>
    </xf>
    <xf numFmtId="0" fontId="59" fillId="0" borderId="17" xfId="55" applyFont="1" applyBorder="1" applyAlignment="1">
      <alignment vertical="center" wrapText="1"/>
      <protection/>
    </xf>
    <xf numFmtId="0" fontId="59" fillId="0" borderId="17" xfId="55" applyFont="1" applyBorder="1" applyAlignment="1">
      <alignment horizontal="center" vertical="center"/>
      <protection/>
    </xf>
    <xf numFmtId="0" fontId="59" fillId="0" borderId="57" xfId="55" applyFont="1" applyBorder="1" applyAlignment="1">
      <alignment horizontal="center" vertical="center" wrapText="1"/>
      <protection/>
    </xf>
    <xf numFmtId="0" fontId="59" fillId="0" borderId="41" xfId="55" applyFont="1" applyBorder="1" applyAlignment="1">
      <alignment vertical="center" wrapText="1"/>
      <protection/>
    </xf>
    <xf numFmtId="0" fontId="59" fillId="0" borderId="66" xfId="55" applyFont="1" applyBorder="1" applyAlignment="1">
      <alignment vertical="center" wrapText="1"/>
      <protection/>
    </xf>
    <xf numFmtId="0" fontId="59" fillId="0" borderId="68" xfId="55" applyFont="1" applyBorder="1" applyAlignment="1">
      <alignment vertical="center" wrapText="1"/>
      <protection/>
    </xf>
    <xf numFmtId="0" fontId="59" fillId="0" borderId="68" xfId="55" applyFont="1" applyBorder="1" applyAlignment="1">
      <alignment horizontal="center" vertical="center"/>
      <protection/>
    </xf>
    <xf numFmtId="0" fontId="11" fillId="36" borderId="58" xfId="54" applyFont="1" applyFill="1" applyBorder="1" applyAlignment="1">
      <alignment horizontal="center" vertical="center"/>
      <protection/>
    </xf>
    <xf numFmtId="0" fontId="11" fillId="36" borderId="14" xfId="54" applyFont="1" applyFill="1" applyBorder="1" applyAlignment="1">
      <alignment horizontal="center" vertical="center"/>
      <protection/>
    </xf>
    <xf numFmtId="0" fontId="11" fillId="36" borderId="42" xfId="54" applyFont="1" applyFill="1" applyBorder="1" applyAlignment="1">
      <alignment horizontal="center" vertical="center"/>
      <protection/>
    </xf>
    <xf numFmtId="0" fontId="83" fillId="0" borderId="63" xfId="0" applyFont="1" applyBorder="1" applyAlignment="1">
      <alignment horizontal="right" vertical="center"/>
    </xf>
    <xf numFmtId="0" fontId="83" fillId="0" borderId="79" xfId="0" applyFont="1" applyBorder="1" applyAlignment="1">
      <alignment horizontal="right" vertical="center"/>
    </xf>
    <xf numFmtId="0" fontId="83" fillId="0" borderId="56" xfId="0" applyFont="1" applyBorder="1" applyAlignment="1">
      <alignment horizontal="right" vertical="center"/>
    </xf>
    <xf numFmtId="0" fontId="84" fillId="0" borderId="20" xfId="0" applyFont="1" applyBorder="1" applyAlignment="1">
      <alignment horizontal="center" vertical="center"/>
    </xf>
    <xf numFmtId="0" fontId="84" fillId="0" borderId="29" xfId="0" applyFont="1" applyBorder="1" applyAlignment="1">
      <alignment/>
    </xf>
    <xf numFmtId="0" fontId="84" fillId="0" borderId="13" xfId="0" applyFont="1" applyBorder="1" applyAlignment="1">
      <alignment vertical="center" wrapText="1"/>
    </xf>
    <xf numFmtId="0" fontId="84" fillId="0" borderId="13" xfId="0" applyFont="1" applyBorder="1" applyAlignment="1">
      <alignment vertical="center"/>
    </xf>
    <xf numFmtId="0" fontId="84" fillId="0" borderId="10" xfId="0" applyFont="1" applyBorder="1" applyAlignment="1">
      <alignment/>
    </xf>
    <xf numFmtId="0" fontId="84" fillId="0" borderId="10" xfId="0" applyFont="1" applyBorder="1" applyAlignment="1">
      <alignment vertical="center" wrapText="1"/>
    </xf>
    <xf numFmtId="0" fontId="84" fillId="0" borderId="13" xfId="0" applyFont="1" applyBorder="1" applyAlignment="1">
      <alignment horizontal="center" vertical="center"/>
    </xf>
    <xf numFmtId="0" fontId="84" fillId="0" borderId="27" xfId="0" applyFont="1" applyBorder="1" applyAlignment="1">
      <alignment horizontal="center" vertical="center"/>
    </xf>
    <xf numFmtId="0" fontId="84" fillId="0" borderId="62" xfId="0" applyFont="1" applyBorder="1" applyAlignment="1">
      <alignment horizontal="center" vertical="center" wrapText="1"/>
    </xf>
    <xf numFmtId="0" fontId="84" fillId="0" borderId="36" xfId="0" applyFont="1" applyBorder="1" applyAlignment="1">
      <alignment horizontal="center" vertical="center" wrapText="1"/>
    </xf>
    <xf numFmtId="0" fontId="83" fillId="0" borderId="13" xfId="0" applyFont="1" applyBorder="1" applyAlignment="1">
      <alignment vertical="center"/>
    </xf>
    <xf numFmtId="0" fontId="83" fillId="0" borderId="10" xfId="0" applyFont="1" applyBorder="1" applyAlignment="1">
      <alignment horizontal="right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УЧЕБНЫЕ ПЛАНЫ НПО 5-05МГ- 22.11; О-11 02.37.8(1);Кондитер34.02" xfId="54"/>
    <cellStyle name="Обычный_УЧЕБНЫЕ ПЛАНЫ НПО 5-05МГ- 22.11; О-11 02.37.8(1);ПК-1134.0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78"/>
  <sheetViews>
    <sheetView view="pageBreakPreview" zoomScaleSheetLayoutView="100" workbookViewId="0" topLeftCell="A10">
      <selection activeCell="I27" sqref="I27:J27"/>
    </sheetView>
  </sheetViews>
  <sheetFormatPr defaultColWidth="9.00390625" defaultRowHeight="12.75"/>
  <sheetData>
    <row r="2" spans="11:20" ht="20.25">
      <c r="K2" s="368" t="s">
        <v>92</v>
      </c>
      <c r="L2" s="368"/>
      <c r="M2" s="368"/>
      <c r="N2" s="368"/>
      <c r="O2" s="12"/>
      <c r="P2" s="12"/>
      <c r="Q2" s="8"/>
      <c r="R2" s="8"/>
      <c r="S2" s="8"/>
      <c r="T2" s="8"/>
    </row>
    <row r="3" spans="11:19" ht="20.25">
      <c r="K3" s="13" t="s">
        <v>307</v>
      </c>
      <c r="L3" s="13"/>
      <c r="M3" s="13"/>
      <c r="N3" s="13"/>
      <c r="O3" s="13"/>
      <c r="P3" s="13"/>
      <c r="Q3" s="9"/>
      <c r="R3" s="9"/>
      <c r="S3" s="9"/>
    </row>
    <row r="4" spans="11:19" ht="20.25">
      <c r="K4" s="13" t="s">
        <v>228</v>
      </c>
      <c r="L4" s="13"/>
      <c r="M4" s="13"/>
      <c r="N4" s="13"/>
      <c r="O4" s="13"/>
      <c r="P4" s="13"/>
      <c r="Q4" s="9"/>
      <c r="R4" s="9"/>
      <c r="S4" s="9"/>
    </row>
    <row r="5" spans="11:20" ht="20.25">
      <c r="K5" s="361" t="s">
        <v>308</v>
      </c>
      <c r="L5" s="361"/>
      <c r="M5" s="361"/>
      <c r="N5" s="361"/>
      <c r="O5" s="361"/>
      <c r="P5" s="361"/>
      <c r="Q5" s="10"/>
      <c r="R5" s="10"/>
      <c r="S5" s="10"/>
      <c r="T5" s="10"/>
    </row>
    <row r="6" spans="11:20" ht="20.25">
      <c r="K6" s="13" t="s">
        <v>309</v>
      </c>
      <c r="L6" s="13"/>
      <c r="M6" s="13"/>
      <c r="N6" s="13"/>
      <c r="O6" s="13"/>
      <c r="P6" s="13"/>
      <c r="Q6" s="9"/>
      <c r="R6" s="9"/>
      <c r="S6" s="9"/>
      <c r="T6" s="9"/>
    </row>
    <row r="7" spans="11:16" ht="15.75">
      <c r="K7" s="11" t="s">
        <v>310</v>
      </c>
      <c r="L7" s="11"/>
      <c r="M7" s="11"/>
      <c r="N7" s="11"/>
      <c r="O7" s="11"/>
      <c r="P7" s="11"/>
    </row>
    <row r="10" spans="1:14" ht="20.25">
      <c r="A10" s="369" t="s">
        <v>98</v>
      </c>
      <c r="B10" s="369"/>
      <c r="C10" s="369"/>
      <c r="D10" s="369"/>
      <c r="E10" s="369"/>
      <c r="F10" s="369"/>
      <c r="G10" s="369"/>
      <c r="H10" s="369"/>
      <c r="I10" s="369"/>
      <c r="J10" s="369"/>
      <c r="K10" s="369"/>
      <c r="L10" s="369"/>
      <c r="M10" s="369"/>
      <c r="N10" s="369"/>
    </row>
    <row r="11" spans="1:14" ht="15.75">
      <c r="A11" s="362" t="s">
        <v>276</v>
      </c>
      <c r="B11" s="362"/>
      <c r="C11" s="362"/>
      <c r="D11" s="362"/>
      <c r="E11" s="362"/>
      <c r="F11" s="362"/>
      <c r="G11" s="362"/>
      <c r="H11" s="362"/>
      <c r="I11" s="362"/>
      <c r="J11" s="362"/>
      <c r="K11" s="362"/>
      <c r="L11" s="362"/>
      <c r="M11" s="362"/>
      <c r="N11" s="362"/>
    </row>
    <row r="12" spans="1:14" ht="15.75">
      <c r="A12" s="362" t="s">
        <v>277</v>
      </c>
      <c r="B12" s="362"/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M12" s="362"/>
      <c r="N12" s="362"/>
    </row>
    <row r="13" spans="1:14" ht="15.75">
      <c r="A13" s="362" t="s">
        <v>191</v>
      </c>
      <c r="B13" s="362"/>
      <c r="C13" s="362"/>
      <c r="D13" s="362"/>
      <c r="E13" s="362"/>
      <c r="F13" s="362"/>
      <c r="G13" s="362"/>
      <c r="H13" s="362"/>
      <c r="I13" s="362"/>
      <c r="J13" s="362"/>
      <c r="K13" s="362"/>
      <c r="L13" s="362"/>
      <c r="M13" s="362"/>
      <c r="N13" s="362"/>
    </row>
    <row r="14" spans="1:14" ht="15.75">
      <c r="A14" s="362" t="s">
        <v>278</v>
      </c>
      <c r="B14" s="362"/>
      <c r="C14" s="362"/>
      <c r="D14" s="362"/>
      <c r="E14" s="362"/>
      <c r="F14" s="362"/>
      <c r="G14" s="362"/>
      <c r="H14" s="362"/>
      <c r="I14" s="362"/>
      <c r="J14" s="362"/>
      <c r="K14" s="362"/>
      <c r="L14" s="362"/>
      <c r="M14" s="362"/>
      <c r="N14" s="362"/>
    </row>
    <row r="15" spans="1:14" ht="15.75">
      <c r="A15" s="376" t="s">
        <v>275</v>
      </c>
      <c r="B15" s="376"/>
      <c r="C15" s="376"/>
      <c r="D15" s="376"/>
      <c r="E15" s="376"/>
      <c r="F15" s="376"/>
      <c r="G15" s="376"/>
      <c r="H15" s="376"/>
      <c r="I15" s="376"/>
      <c r="J15" s="376"/>
      <c r="K15" s="376"/>
      <c r="L15" s="376"/>
      <c r="M15" s="376"/>
      <c r="N15" s="376"/>
    </row>
    <row r="19" spans="5:13" ht="49.5" customHeight="1">
      <c r="E19" s="372" t="s">
        <v>282</v>
      </c>
      <c r="F19" s="372"/>
      <c r="G19" s="372"/>
      <c r="H19" s="372"/>
      <c r="I19" s="372"/>
      <c r="J19" s="372"/>
      <c r="K19" s="372"/>
      <c r="L19" s="372"/>
      <c r="M19" s="372"/>
    </row>
    <row r="20" spans="5:11" ht="15.75">
      <c r="E20" s="13" t="s">
        <v>99</v>
      </c>
      <c r="F20" s="13"/>
      <c r="G20" s="13"/>
      <c r="H20" s="13"/>
      <c r="I20" s="13"/>
      <c r="J20" s="13"/>
      <c r="K20" s="13"/>
    </row>
    <row r="21" spans="5:11" ht="15.75">
      <c r="E21" s="13" t="s">
        <v>217</v>
      </c>
      <c r="F21" s="13"/>
      <c r="G21" s="13"/>
      <c r="H21" s="13"/>
      <c r="I21" s="13"/>
      <c r="J21" s="13"/>
      <c r="K21" s="13"/>
    </row>
    <row r="22" spans="5:11" ht="15.75">
      <c r="E22" s="36" t="s">
        <v>147</v>
      </c>
      <c r="F22" s="36"/>
      <c r="G22" s="36"/>
      <c r="H22" s="36"/>
      <c r="I22" s="36"/>
      <c r="J22" s="36"/>
      <c r="K22" s="36"/>
    </row>
    <row r="23" spans="5:14" ht="15.75">
      <c r="E23" s="36" t="s">
        <v>281</v>
      </c>
      <c r="I23" s="364"/>
      <c r="J23" s="364"/>
      <c r="K23" s="364"/>
      <c r="L23" s="364"/>
      <c r="M23" s="364"/>
      <c r="N23" s="364"/>
    </row>
    <row r="24" spans="9:14" ht="12.75">
      <c r="I24" s="373"/>
      <c r="J24" s="373"/>
      <c r="K24" s="373"/>
      <c r="L24" s="373"/>
      <c r="M24" s="373"/>
      <c r="N24" s="373"/>
    </row>
    <row r="25" spans="1:14" ht="15.75">
      <c r="A25" s="368" t="s">
        <v>100</v>
      </c>
      <c r="B25" s="368"/>
      <c r="C25" s="368"/>
      <c r="D25" s="368"/>
      <c r="E25" s="368"/>
      <c r="F25" s="368"/>
      <c r="G25" s="368"/>
      <c r="H25" s="368"/>
      <c r="I25" s="368"/>
      <c r="J25" s="368"/>
      <c r="K25" s="368"/>
      <c r="L25" s="368"/>
      <c r="M25" s="368"/>
      <c r="N25" s="368"/>
    </row>
    <row r="26" ht="13.5" thickBot="1"/>
    <row r="27" spans="1:14" ht="45" customHeight="1">
      <c r="A27" s="146" t="s">
        <v>101</v>
      </c>
      <c r="B27" s="366" t="s">
        <v>256</v>
      </c>
      <c r="C27" s="371"/>
      <c r="D27" s="371"/>
      <c r="E27" s="371"/>
      <c r="F27" s="367"/>
      <c r="G27" s="366" t="s">
        <v>82</v>
      </c>
      <c r="H27" s="367"/>
      <c r="I27" s="366" t="s">
        <v>102</v>
      </c>
      <c r="J27" s="367"/>
      <c r="K27" s="366" t="s">
        <v>103</v>
      </c>
      <c r="L27" s="367"/>
      <c r="M27" s="147" t="s">
        <v>83</v>
      </c>
      <c r="N27" s="148" t="s">
        <v>81</v>
      </c>
    </row>
    <row r="28" spans="1:14" ht="12.75">
      <c r="A28" s="149" t="s">
        <v>150</v>
      </c>
      <c r="B28" s="359">
        <v>40</v>
      </c>
      <c r="C28" s="363"/>
      <c r="D28" s="360"/>
      <c r="E28" s="359"/>
      <c r="F28" s="360"/>
      <c r="G28" s="359"/>
      <c r="H28" s="360"/>
      <c r="I28" s="359">
        <v>1</v>
      </c>
      <c r="J28" s="360"/>
      <c r="K28" s="359"/>
      <c r="L28" s="360"/>
      <c r="M28" s="150">
        <v>11</v>
      </c>
      <c r="N28" s="151">
        <f>B28+E28+G28+I28+K28+M28</f>
        <v>52</v>
      </c>
    </row>
    <row r="29" spans="1:14" ht="12.75">
      <c r="A29" s="152" t="s">
        <v>148</v>
      </c>
      <c r="B29" s="359">
        <v>29</v>
      </c>
      <c r="C29" s="363"/>
      <c r="D29" s="360"/>
      <c r="E29" s="359">
        <v>6</v>
      </c>
      <c r="F29" s="360"/>
      <c r="G29" s="359">
        <v>4</v>
      </c>
      <c r="H29" s="360"/>
      <c r="I29" s="359">
        <v>2</v>
      </c>
      <c r="J29" s="360"/>
      <c r="K29" s="359"/>
      <c r="L29" s="360"/>
      <c r="M29" s="153">
        <v>11</v>
      </c>
      <c r="N29" s="151">
        <f>B29+E29+G29+I29+K29+M29</f>
        <v>52</v>
      </c>
    </row>
    <row r="30" spans="1:14" ht="12.75">
      <c r="A30" s="152" t="s">
        <v>149</v>
      </c>
      <c r="B30" s="359">
        <v>13</v>
      </c>
      <c r="C30" s="363"/>
      <c r="D30" s="360"/>
      <c r="E30" s="359">
        <v>6</v>
      </c>
      <c r="F30" s="360"/>
      <c r="G30" s="359">
        <v>18</v>
      </c>
      <c r="H30" s="360"/>
      <c r="I30" s="359">
        <v>2</v>
      </c>
      <c r="J30" s="360"/>
      <c r="K30" s="359">
        <v>2</v>
      </c>
      <c r="L30" s="360"/>
      <c r="M30" s="153">
        <v>2</v>
      </c>
      <c r="N30" s="151">
        <f>B30+E30+G30+I30+K30+M30</f>
        <v>43</v>
      </c>
    </row>
    <row r="31" spans="1:14" ht="13.5" thickBot="1">
      <c r="A31" s="154"/>
      <c r="B31" s="357">
        <f>SUM(B28:B30)</f>
        <v>82</v>
      </c>
      <c r="C31" s="365"/>
      <c r="D31" s="358"/>
      <c r="E31" s="357">
        <f>SUM(E28:E30)</f>
        <v>12</v>
      </c>
      <c r="F31" s="358"/>
      <c r="G31" s="357">
        <f>SUM(G28:G30)</f>
        <v>22</v>
      </c>
      <c r="H31" s="358"/>
      <c r="I31" s="357">
        <f>SUM(I28:I30)</f>
        <v>5</v>
      </c>
      <c r="J31" s="358"/>
      <c r="K31" s="357">
        <f>SUM(K28:K30)</f>
        <v>2</v>
      </c>
      <c r="L31" s="358"/>
      <c r="M31" s="155">
        <f>SUM(M28:M30)</f>
        <v>24</v>
      </c>
      <c r="N31" s="156">
        <f>SUM(N28:N30)</f>
        <v>147</v>
      </c>
    </row>
    <row r="36" ht="54" customHeight="1"/>
    <row r="54" spans="11:16" ht="15.75">
      <c r="K54" s="368" t="s">
        <v>92</v>
      </c>
      <c r="L54" s="368"/>
      <c r="M54" s="368"/>
      <c r="N54" s="368"/>
      <c r="O54" s="12"/>
      <c r="P54" s="12"/>
    </row>
    <row r="55" spans="11:16" ht="15.75">
      <c r="K55" s="13" t="s">
        <v>93</v>
      </c>
      <c r="L55" s="13"/>
      <c r="M55" s="13"/>
      <c r="N55" s="13"/>
      <c r="O55" s="13"/>
      <c r="P55" s="13"/>
    </row>
    <row r="56" spans="11:16" ht="15.75">
      <c r="K56" s="13" t="s">
        <v>94</v>
      </c>
      <c r="L56" s="13"/>
      <c r="M56" s="13"/>
      <c r="N56" s="13"/>
      <c r="O56" s="13"/>
      <c r="P56" s="13"/>
    </row>
    <row r="57" spans="11:16" ht="15.75">
      <c r="K57" s="361" t="s">
        <v>95</v>
      </c>
      <c r="L57" s="361"/>
      <c r="M57" s="361"/>
      <c r="N57" s="361"/>
      <c r="O57" s="361"/>
      <c r="P57" s="361"/>
    </row>
    <row r="58" spans="11:16" ht="15.75">
      <c r="K58" s="13" t="s">
        <v>229</v>
      </c>
      <c r="L58" s="13"/>
      <c r="M58" s="13"/>
      <c r="N58" s="13"/>
      <c r="O58" s="13"/>
      <c r="P58" s="13"/>
    </row>
    <row r="59" spans="11:16" ht="15.75">
      <c r="K59" s="11" t="s">
        <v>230</v>
      </c>
      <c r="L59" s="11"/>
      <c r="M59" s="11"/>
      <c r="N59" s="11"/>
      <c r="O59" s="11"/>
      <c r="P59" s="11"/>
    </row>
    <row r="62" spans="1:14" ht="20.25">
      <c r="A62" s="369" t="s">
        <v>179</v>
      </c>
      <c r="B62" s="369"/>
      <c r="C62" s="369"/>
      <c r="D62" s="369"/>
      <c r="E62" s="369"/>
      <c r="F62" s="369"/>
      <c r="G62" s="369"/>
      <c r="H62" s="369"/>
      <c r="I62" s="369"/>
      <c r="J62" s="369"/>
      <c r="K62" s="369"/>
      <c r="L62" s="369"/>
      <c r="M62" s="369"/>
      <c r="N62" s="369"/>
    </row>
    <row r="64" spans="1:14" ht="15.75">
      <c r="A64" s="362" t="s">
        <v>97</v>
      </c>
      <c r="B64" s="362"/>
      <c r="C64" s="362"/>
      <c r="D64" s="362"/>
      <c r="E64" s="362"/>
      <c r="F64" s="362"/>
      <c r="G64" s="362"/>
      <c r="H64" s="362"/>
      <c r="I64" s="362"/>
      <c r="J64" s="362"/>
      <c r="K64" s="362"/>
      <c r="L64" s="362"/>
      <c r="M64" s="362"/>
      <c r="N64" s="362"/>
    </row>
    <row r="65" spans="1:14" ht="15.75">
      <c r="A65" s="362" t="s">
        <v>96</v>
      </c>
      <c r="B65" s="362"/>
      <c r="C65" s="362"/>
      <c r="D65" s="362"/>
      <c r="E65" s="362"/>
      <c r="F65" s="362"/>
      <c r="G65" s="362"/>
      <c r="H65" s="362"/>
      <c r="I65" s="362"/>
      <c r="J65" s="362"/>
      <c r="K65" s="362"/>
      <c r="L65" s="362"/>
      <c r="M65" s="362"/>
      <c r="N65" s="362"/>
    </row>
    <row r="66" spans="1:14" ht="15.75">
      <c r="A66" s="362" t="s">
        <v>231</v>
      </c>
      <c r="B66" s="362"/>
      <c r="C66" s="362"/>
      <c r="D66" s="362"/>
      <c r="E66" s="362"/>
      <c r="F66" s="362"/>
      <c r="G66" s="362"/>
      <c r="H66" s="362"/>
      <c r="I66" s="362"/>
      <c r="J66" s="362"/>
      <c r="K66" s="362"/>
      <c r="L66" s="362"/>
      <c r="M66" s="362"/>
      <c r="N66" s="362"/>
    </row>
    <row r="67" spans="1:14" ht="15.75">
      <c r="A67" s="374" t="s">
        <v>232</v>
      </c>
      <c r="B67" s="374"/>
      <c r="C67" s="374"/>
      <c r="D67" s="374"/>
      <c r="E67" s="374"/>
      <c r="F67" s="374"/>
      <c r="G67" s="374"/>
      <c r="H67" s="374"/>
      <c r="I67" s="374"/>
      <c r="J67" s="374"/>
      <c r="K67" s="374"/>
      <c r="L67" s="374"/>
      <c r="M67" s="374"/>
      <c r="N67" s="374"/>
    </row>
    <row r="71" spans="8:14" ht="15.75">
      <c r="H71" s="370" t="s">
        <v>233</v>
      </c>
      <c r="I71" s="370"/>
      <c r="J71" s="370"/>
      <c r="K71" s="370"/>
      <c r="L71" s="370"/>
      <c r="M71" s="370"/>
      <c r="N71" s="370"/>
    </row>
    <row r="72" spans="8:14" ht="15.75">
      <c r="H72" s="370" t="s">
        <v>99</v>
      </c>
      <c r="I72" s="370"/>
      <c r="J72" s="370"/>
      <c r="K72" s="370"/>
      <c r="L72" s="370"/>
      <c r="M72" s="370"/>
      <c r="N72" s="370"/>
    </row>
    <row r="73" spans="8:14" ht="15.75">
      <c r="H73" s="370" t="s">
        <v>146</v>
      </c>
      <c r="I73" s="370"/>
      <c r="J73" s="370"/>
      <c r="K73" s="370"/>
      <c r="L73" s="370"/>
      <c r="M73" s="370"/>
      <c r="N73" s="370"/>
    </row>
    <row r="74" spans="8:14" ht="15.75">
      <c r="H74" s="375" t="s">
        <v>147</v>
      </c>
      <c r="I74" s="375"/>
      <c r="J74" s="375"/>
      <c r="K74" s="375"/>
      <c r="L74" s="375"/>
      <c r="M74" s="375"/>
      <c r="N74" s="375"/>
    </row>
    <row r="75" spans="9:14" ht="15.75">
      <c r="I75" s="364"/>
      <c r="J75" s="364"/>
      <c r="K75" s="364"/>
      <c r="L75" s="364"/>
      <c r="M75" s="364"/>
      <c r="N75" s="364"/>
    </row>
    <row r="76" spans="9:14" ht="12.75">
      <c r="I76" s="373"/>
      <c r="J76" s="373"/>
      <c r="K76" s="373"/>
      <c r="L76" s="373"/>
      <c r="M76" s="373"/>
      <c r="N76" s="373"/>
    </row>
    <row r="77" spans="9:14" ht="12.75">
      <c r="I77" s="373"/>
      <c r="J77" s="373"/>
      <c r="K77" s="373"/>
      <c r="L77" s="373"/>
      <c r="M77" s="373"/>
      <c r="N77" s="373"/>
    </row>
    <row r="78" spans="9:14" ht="12.75">
      <c r="I78" s="373"/>
      <c r="J78" s="373"/>
      <c r="K78" s="373"/>
      <c r="L78" s="373"/>
      <c r="M78" s="373"/>
      <c r="N78" s="373"/>
    </row>
  </sheetData>
  <sheetProtection/>
  <mergeCells count="51">
    <mergeCell ref="A15:N15"/>
    <mergeCell ref="A66:N66"/>
    <mergeCell ref="I29:J29"/>
    <mergeCell ref="I77:N77"/>
    <mergeCell ref="A14:N14"/>
    <mergeCell ref="I24:N24"/>
    <mergeCell ref="A25:N25"/>
    <mergeCell ref="I27:J27"/>
    <mergeCell ref="E31:F31"/>
    <mergeCell ref="E29:F29"/>
    <mergeCell ref="E30:F30"/>
    <mergeCell ref="G28:H28"/>
    <mergeCell ref="K31:L31"/>
    <mergeCell ref="I78:N78"/>
    <mergeCell ref="A67:N67"/>
    <mergeCell ref="I75:N75"/>
    <mergeCell ref="I76:N76"/>
    <mergeCell ref="K54:N54"/>
    <mergeCell ref="H71:N71"/>
    <mergeCell ref="H73:N73"/>
    <mergeCell ref="H74:N74"/>
    <mergeCell ref="A13:N13"/>
    <mergeCell ref="A65:N65"/>
    <mergeCell ref="H72:N72"/>
    <mergeCell ref="B27:F27"/>
    <mergeCell ref="E19:M19"/>
    <mergeCell ref="I30:J30"/>
    <mergeCell ref="K29:L29"/>
    <mergeCell ref="A62:N62"/>
    <mergeCell ref="A64:N64"/>
    <mergeCell ref="B29:D29"/>
    <mergeCell ref="G31:H31"/>
    <mergeCell ref="G30:H30"/>
    <mergeCell ref="K2:N2"/>
    <mergeCell ref="K5:P5"/>
    <mergeCell ref="I28:J28"/>
    <mergeCell ref="K28:L28"/>
    <mergeCell ref="A10:N10"/>
    <mergeCell ref="B30:D30"/>
    <mergeCell ref="G29:H29"/>
    <mergeCell ref="G27:H27"/>
    <mergeCell ref="I31:J31"/>
    <mergeCell ref="K30:L30"/>
    <mergeCell ref="E28:F28"/>
    <mergeCell ref="K57:P57"/>
    <mergeCell ref="A11:N11"/>
    <mergeCell ref="B28:D28"/>
    <mergeCell ref="A12:N12"/>
    <mergeCell ref="I23:N23"/>
    <mergeCell ref="B31:D31"/>
    <mergeCell ref="K27:L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8" r:id="rId1"/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BL35"/>
  <sheetViews>
    <sheetView view="pageBreakPreview" zoomScale="60" zoomScaleNormal="50" zoomScalePageLayoutView="0" workbookViewId="0" topLeftCell="A1">
      <selection activeCell="S22" sqref="S22:Z23"/>
    </sheetView>
  </sheetViews>
  <sheetFormatPr defaultColWidth="9.00390625" defaultRowHeight="12.75"/>
  <cols>
    <col min="1" max="1" width="6.625" style="0" customWidth="1"/>
    <col min="2" max="53" width="5.125" style="0" customWidth="1"/>
    <col min="54" max="54" width="12.25390625" style="0" customWidth="1"/>
  </cols>
  <sheetData>
    <row r="1" ht="212.25" customHeight="1"/>
    <row r="2" spans="1:64" s="342" customFormat="1" ht="20.25">
      <c r="A2" s="495" t="s">
        <v>145</v>
      </c>
      <c r="B2" s="495"/>
      <c r="C2" s="495"/>
      <c r="D2" s="495"/>
      <c r="E2" s="495"/>
      <c r="F2" s="495"/>
      <c r="G2" s="495"/>
      <c r="H2" s="495"/>
      <c r="I2" s="495"/>
      <c r="J2" s="495"/>
      <c r="K2" s="495"/>
      <c r="L2" s="495"/>
      <c r="M2" s="495"/>
      <c r="N2" s="495"/>
      <c r="O2" s="495"/>
      <c r="P2" s="495"/>
      <c r="Q2" s="495"/>
      <c r="R2" s="495"/>
      <c r="S2" s="495"/>
      <c r="T2" s="495"/>
      <c r="U2" s="495"/>
      <c r="V2" s="495"/>
      <c r="W2" s="495"/>
      <c r="X2" s="495"/>
      <c r="Y2" s="495"/>
      <c r="Z2" s="495"/>
      <c r="AA2" s="495"/>
      <c r="AB2" s="495"/>
      <c r="AC2" s="495"/>
      <c r="AD2" s="495"/>
      <c r="AE2" s="495"/>
      <c r="AF2" s="495"/>
      <c r="AG2" s="495"/>
      <c r="AH2" s="495"/>
      <c r="AI2" s="495"/>
      <c r="AJ2" s="495"/>
      <c r="AK2" s="495"/>
      <c r="AL2" s="495"/>
      <c r="AM2" s="495"/>
      <c r="AN2" s="495"/>
      <c r="AO2" s="495"/>
      <c r="AP2" s="495"/>
      <c r="AQ2" s="495"/>
      <c r="AR2" s="495"/>
      <c r="AS2" s="495"/>
      <c r="AT2" s="495"/>
      <c r="AU2" s="495"/>
      <c r="AV2" s="495"/>
      <c r="AW2" s="495"/>
      <c r="AX2" s="495"/>
      <c r="AY2" s="495"/>
      <c r="AZ2" s="495"/>
      <c r="BA2" s="495"/>
      <c r="BB2" s="341"/>
      <c r="BC2" s="341"/>
      <c r="BD2" s="341"/>
      <c r="BE2" s="341"/>
      <c r="BF2" s="341"/>
      <c r="BG2" s="341"/>
      <c r="BH2" s="341"/>
      <c r="BI2" s="341"/>
      <c r="BJ2" s="341"/>
      <c r="BK2" s="341"/>
      <c r="BL2" s="341"/>
    </row>
    <row r="3" spans="1:64" s="342" customFormat="1" ht="16.5" thickBot="1">
      <c r="A3" s="496"/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6"/>
      <c r="Q3" s="496"/>
      <c r="R3" s="496"/>
      <c r="S3" s="496"/>
      <c r="T3" s="496"/>
      <c r="U3" s="496"/>
      <c r="V3" s="496"/>
      <c r="W3" s="496"/>
      <c r="X3" s="496"/>
      <c r="Y3" s="496"/>
      <c r="Z3" s="496"/>
      <c r="AA3" s="496"/>
      <c r="AB3" s="496"/>
      <c r="AC3" s="496"/>
      <c r="AD3" s="496"/>
      <c r="AE3" s="496"/>
      <c r="AF3" s="496"/>
      <c r="AG3" s="496"/>
      <c r="AH3" s="496"/>
      <c r="AI3" s="496"/>
      <c r="AJ3" s="496"/>
      <c r="AK3" s="496"/>
      <c r="AL3" s="496"/>
      <c r="AM3" s="496"/>
      <c r="AN3" s="496"/>
      <c r="AO3" s="496"/>
      <c r="AP3" s="496"/>
      <c r="AQ3" s="496"/>
      <c r="AR3" s="496"/>
      <c r="AS3" s="496"/>
      <c r="AT3" s="496"/>
      <c r="AU3" s="496"/>
      <c r="AV3" s="496"/>
      <c r="AW3" s="496"/>
      <c r="AX3" s="496"/>
      <c r="AY3" s="496"/>
      <c r="AZ3" s="496"/>
      <c r="BA3" s="496"/>
      <c r="BB3" s="341"/>
      <c r="BC3" s="341"/>
      <c r="BD3" s="341"/>
      <c r="BE3" s="341"/>
      <c r="BF3" s="341"/>
      <c r="BG3" s="341"/>
      <c r="BH3" s="341"/>
      <c r="BI3" s="341"/>
      <c r="BJ3" s="341"/>
      <c r="BK3" s="341"/>
      <c r="BL3" s="341"/>
    </row>
    <row r="4" spans="1:64" s="342" customFormat="1" ht="28.5" customHeight="1" thickBot="1">
      <c r="A4" s="497" t="s">
        <v>12</v>
      </c>
      <c r="B4" s="498" t="s">
        <v>0</v>
      </c>
      <c r="C4" s="498"/>
      <c r="D4" s="498"/>
      <c r="E4" s="498"/>
      <c r="F4" s="499"/>
      <c r="G4" s="498" t="s">
        <v>1</v>
      </c>
      <c r="H4" s="498"/>
      <c r="I4" s="498"/>
      <c r="J4" s="499"/>
      <c r="K4" s="498" t="s">
        <v>2</v>
      </c>
      <c r="L4" s="498"/>
      <c r="M4" s="498"/>
      <c r="N4" s="498"/>
      <c r="O4" s="500" t="s">
        <v>3</v>
      </c>
      <c r="P4" s="498"/>
      <c r="Q4" s="498"/>
      <c r="R4" s="501"/>
      <c r="S4" s="499"/>
      <c r="T4" s="498" t="s">
        <v>4</v>
      </c>
      <c r="U4" s="498"/>
      <c r="V4" s="498"/>
      <c r="W4" s="499"/>
      <c r="X4" s="498" t="s">
        <v>5</v>
      </c>
      <c r="Y4" s="498"/>
      <c r="Z4" s="498"/>
      <c r="AA4" s="499"/>
      <c r="AB4" s="498" t="s">
        <v>6</v>
      </c>
      <c r="AC4" s="498"/>
      <c r="AD4" s="498"/>
      <c r="AE4" s="498"/>
      <c r="AF4" s="499"/>
      <c r="AG4" s="498" t="s">
        <v>7</v>
      </c>
      <c r="AH4" s="498"/>
      <c r="AI4" s="498"/>
      <c r="AJ4" s="499"/>
      <c r="AK4" s="498" t="s">
        <v>8</v>
      </c>
      <c r="AL4" s="498"/>
      <c r="AM4" s="498"/>
      <c r="AN4" s="499"/>
      <c r="AO4" s="498" t="s">
        <v>9</v>
      </c>
      <c r="AP4" s="498"/>
      <c r="AQ4" s="498"/>
      <c r="AR4" s="498"/>
      <c r="AS4" s="499"/>
      <c r="AT4" s="498" t="s">
        <v>10</v>
      </c>
      <c r="AU4" s="498"/>
      <c r="AV4" s="498"/>
      <c r="AW4" s="499"/>
      <c r="AX4" s="498" t="s">
        <v>11</v>
      </c>
      <c r="AY4" s="498"/>
      <c r="AZ4" s="498"/>
      <c r="BA4" s="501"/>
      <c r="BB4" s="341"/>
      <c r="BC4" s="341"/>
      <c r="BD4" s="341"/>
      <c r="BE4" s="341"/>
      <c r="BF4" s="341"/>
      <c r="BG4" s="341"/>
      <c r="BH4" s="341"/>
      <c r="BI4" s="341"/>
      <c r="BJ4" s="341"/>
      <c r="BK4" s="341"/>
      <c r="BL4" s="341"/>
    </row>
    <row r="5" spans="1:64" s="342" customFormat="1" ht="12.75" customHeight="1">
      <c r="A5" s="502"/>
      <c r="B5" s="503" t="s">
        <v>84</v>
      </c>
      <c r="C5" s="504" t="s">
        <v>13</v>
      </c>
      <c r="D5" s="504" t="s">
        <v>14</v>
      </c>
      <c r="E5" s="505" t="s">
        <v>15</v>
      </c>
      <c r="F5" s="506"/>
      <c r="G5" s="503" t="s">
        <v>16</v>
      </c>
      <c r="H5" s="504" t="s">
        <v>17</v>
      </c>
      <c r="I5" s="505" t="s">
        <v>18</v>
      </c>
      <c r="J5" s="506"/>
      <c r="K5" s="503" t="s">
        <v>85</v>
      </c>
      <c r="L5" s="504" t="s">
        <v>19</v>
      </c>
      <c r="M5" s="504" t="s">
        <v>20</v>
      </c>
      <c r="N5" s="505" t="s">
        <v>21</v>
      </c>
      <c r="O5" s="507" t="s">
        <v>22</v>
      </c>
      <c r="P5" s="504" t="s">
        <v>23</v>
      </c>
      <c r="Q5" s="504" t="s">
        <v>14</v>
      </c>
      <c r="R5" s="508" t="s">
        <v>15</v>
      </c>
      <c r="S5" s="506"/>
      <c r="T5" s="503" t="s">
        <v>24</v>
      </c>
      <c r="U5" s="504" t="s">
        <v>25</v>
      </c>
      <c r="V5" s="505" t="s">
        <v>26</v>
      </c>
      <c r="W5" s="506"/>
      <c r="X5" s="503" t="s">
        <v>86</v>
      </c>
      <c r="Y5" s="504" t="s">
        <v>27</v>
      </c>
      <c r="Z5" s="505" t="s">
        <v>28</v>
      </c>
      <c r="AA5" s="506"/>
      <c r="AB5" s="503" t="s">
        <v>87</v>
      </c>
      <c r="AC5" s="504" t="s">
        <v>27</v>
      </c>
      <c r="AD5" s="504" t="s">
        <v>28</v>
      </c>
      <c r="AE5" s="505" t="s">
        <v>29</v>
      </c>
      <c r="AF5" s="506"/>
      <c r="AG5" s="503" t="s">
        <v>16</v>
      </c>
      <c r="AH5" s="504" t="s">
        <v>17</v>
      </c>
      <c r="AI5" s="505" t="s">
        <v>18</v>
      </c>
      <c r="AJ5" s="506"/>
      <c r="AK5" s="503" t="s">
        <v>30</v>
      </c>
      <c r="AL5" s="504" t="s">
        <v>31</v>
      </c>
      <c r="AM5" s="505" t="s">
        <v>32</v>
      </c>
      <c r="AN5" s="506" t="s">
        <v>33</v>
      </c>
      <c r="AO5" s="503" t="s">
        <v>34</v>
      </c>
      <c r="AP5" s="504" t="s">
        <v>13</v>
      </c>
      <c r="AQ5" s="504" t="s">
        <v>14</v>
      </c>
      <c r="AR5" s="505" t="s">
        <v>15</v>
      </c>
      <c r="AS5" s="506"/>
      <c r="AT5" s="503" t="s">
        <v>16</v>
      </c>
      <c r="AU5" s="504" t="s">
        <v>17</v>
      </c>
      <c r="AV5" s="505" t="s">
        <v>18</v>
      </c>
      <c r="AW5" s="506"/>
      <c r="AX5" s="503" t="s">
        <v>88</v>
      </c>
      <c r="AY5" s="504" t="s">
        <v>19</v>
      </c>
      <c r="AZ5" s="504" t="s">
        <v>20</v>
      </c>
      <c r="BA5" s="508" t="s">
        <v>35</v>
      </c>
      <c r="BB5" s="341"/>
      <c r="BC5" s="341"/>
      <c r="BD5" s="341"/>
      <c r="BE5" s="341"/>
      <c r="BF5" s="341"/>
      <c r="BG5" s="341"/>
      <c r="BH5" s="341"/>
      <c r="BI5" s="341"/>
      <c r="BJ5" s="341"/>
      <c r="BK5" s="341"/>
      <c r="BL5" s="341"/>
    </row>
    <row r="6" spans="1:64" s="342" customFormat="1" ht="57" customHeight="1" thickBot="1">
      <c r="A6" s="502"/>
      <c r="B6" s="503"/>
      <c r="C6" s="504"/>
      <c r="D6" s="504"/>
      <c r="E6" s="505"/>
      <c r="F6" s="506"/>
      <c r="G6" s="503"/>
      <c r="H6" s="504"/>
      <c r="I6" s="505"/>
      <c r="J6" s="506"/>
      <c r="K6" s="503"/>
      <c r="L6" s="504"/>
      <c r="M6" s="504"/>
      <c r="N6" s="505"/>
      <c r="O6" s="507"/>
      <c r="P6" s="504"/>
      <c r="Q6" s="509"/>
      <c r="R6" s="508"/>
      <c r="S6" s="506"/>
      <c r="T6" s="503"/>
      <c r="U6" s="504"/>
      <c r="V6" s="505"/>
      <c r="W6" s="506"/>
      <c r="X6" s="503"/>
      <c r="Y6" s="504"/>
      <c r="Z6" s="505"/>
      <c r="AA6" s="506"/>
      <c r="AB6" s="503"/>
      <c r="AC6" s="504"/>
      <c r="AD6" s="504"/>
      <c r="AE6" s="505"/>
      <c r="AF6" s="506"/>
      <c r="AG6" s="503"/>
      <c r="AH6" s="504"/>
      <c r="AI6" s="505"/>
      <c r="AJ6" s="506"/>
      <c r="AK6" s="503"/>
      <c r="AL6" s="504"/>
      <c r="AM6" s="505"/>
      <c r="AN6" s="506"/>
      <c r="AO6" s="503"/>
      <c r="AP6" s="504"/>
      <c r="AQ6" s="504"/>
      <c r="AR6" s="505"/>
      <c r="AS6" s="506"/>
      <c r="AT6" s="503"/>
      <c r="AU6" s="504"/>
      <c r="AV6" s="505"/>
      <c r="AW6" s="506"/>
      <c r="AX6" s="503"/>
      <c r="AY6" s="504"/>
      <c r="AZ6" s="504"/>
      <c r="BA6" s="508"/>
      <c r="BB6" s="341"/>
      <c r="BC6" s="341"/>
      <c r="BD6" s="341"/>
      <c r="BE6" s="341"/>
      <c r="BF6" s="341"/>
      <c r="BG6" s="341"/>
      <c r="BH6" s="341"/>
      <c r="BI6" s="341"/>
      <c r="BJ6" s="341"/>
      <c r="BK6" s="341"/>
      <c r="BL6" s="341"/>
    </row>
    <row r="7" spans="1:64" s="342" customFormat="1" ht="21" customHeight="1" thickBot="1">
      <c r="A7" s="510"/>
      <c r="B7" s="511">
        <v>1</v>
      </c>
      <c r="C7" s="512">
        <v>2</v>
      </c>
      <c r="D7" s="512">
        <v>3</v>
      </c>
      <c r="E7" s="513">
        <v>4</v>
      </c>
      <c r="F7" s="514">
        <v>5</v>
      </c>
      <c r="G7" s="511">
        <v>6</v>
      </c>
      <c r="H7" s="512">
        <v>7</v>
      </c>
      <c r="I7" s="513">
        <v>8</v>
      </c>
      <c r="J7" s="514">
        <v>9</v>
      </c>
      <c r="K7" s="515" t="s">
        <v>36</v>
      </c>
      <c r="L7" s="516" t="s">
        <v>37</v>
      </c>
      <c r="M7" s="516" t="s">
        <v>38</v>
      </c>
      <c r="N7" s="517" t="s">
        <v>39</v>
      </c>
      <c r="O7" s="518" t="s">
        <v>40</v>
      </c>
      <c r="P7" s="516" t="s">
        <v>41</v>
      </c>
      <c r="Q7" s="516" t="s">
        <v>42</v>
      </c>
      <c r="R7" s="519" t="s">
        <v>43</v>
      </c>
      <c r="S7" s="520" t="s">
        <v>44</v>
      </c>
      <c r="T7" s="515" t="s">
        <v>45</v>
      </c>
      <c r="U7" s="516" t="s">
        <v>46</v>
      </c>
      <c r="V7" s="517" t="s">
        <v>47</v>
      </c>
      <c r="W7" s="520" t="s">
        <v>48</v>
      </c>
      <c r="X7" s="515" t="s">
        <v>49</v>
      </c>
      <c r="Y7" s="516" t="s">
        <v>50</v>
      </c>
      <c r="Z7" s="517" t="s">
        <v>51</v>
      </c>
      <c r="AA7" s="520" t="s">
        <v>52</v>
      </c>
      <c r="AB7" s="515" t="s">
        <v>53</v>
      </c>
      <c r="AC7" s="516" t="s">
        <v>54</v>
      </c>
      <c r="AD7" s="516" t="s">
        <v>55</v>
      </c>
      <c r="AE7" s="517" t="s">
        <v>56</v>
      </c>
      <c r="AF7" s="520" t="s">
        <v>57</v>
      </c>
      <c r="AG7" s="515" t="s">
        <v>58</v>
      </c>
      <c r="AH7" s="516" t="s">
        <v>59</v>
      </c>
      <c r="AI7" s="517" t="s">
        <v>60</v>
      </c>
      <c r="AJ7" s="520" t="s">
        <v>61</v>
      </c>
      <c r="AK7" s="515" t="s">
        <v>62</v>
      </c>
      <c r="AL7" s="516" t="s">
        <v>63</v>
      </c>
      <c r="AM7" s="517" t="s">
        <v>64</v>
      </c>
      <c r="AN7" s="520" t="s">
        <v>65</v>
      </c>
      <c r="AO7" s="515" t="s">
        <v>66</v>
      </c>
      <c r="AP7" s="516" t="s">
        <v>67</v>
      </c>
      <c r="AQ7" s="516" t="s">
        <v>68</v>
      </c>
      <c r="AR7" s="517" t="s">
        <v>69</v>
      </c>
      <c r="AS7" s="520" t="s">
        <v>70</v>
      </c>
      <c r="AT7" s="515" t="s">
        <v>71</v>
      </c>
      <c r="AU7" s="516" t="s">
        <v>72</v>
      </c>
      <c r="AV7" s="517" t="s">
        <v>73</v>
      </c>
      <c r="AW7" s="520" t="s">
        <v>74</v>
      </c>
      <c r="AX7" s="515" t="s">
        <v>75</v>
      </c>
      <c r="AY7" s="516" t="s">
        <v>76</v>
      </c>
      <c r="AZ7" s="516" t="s">
        <v>77</v>
      </c>
      <c r="BA7" s="519" t="s">
        <v>78</v>
      </c>
      <c r="BB7" s="341"/>
      <c r="BC7" s="341"/>
      <c r="BD7" s="341"/>
      <c r="BE7" s="341"/>
      <c r="BF7" s="341"/>
      <c r="BG7" s="341"/>
      <c r="BH7" s="341"/>
      <c r="BI7" s="341"/>
      <c r="BJ7" s="341"/>
      <c r="BK7" s="341"/>
      <c r="BL7" s="341"/>
    </row>
    <row r="8" spans="1:64" s="342" customFormat="1" ht="24" customHeight="1" thickBot="1">
      <c r="A8" s="521" t="s">
        <v>79</v>
      </c>
      <c r="B8" s="522"/>
      <c r="C8" s="522"/>
      <c r="D8" s="522"/>
      <c r="E8" s="522"/>
      <c r="F8" s="522"/>
      <c r="G8" s="522"/>
      <c r="H8" s="522"/>
      <c r="I8" s="522"/>
      <c r="J8" s="522"/>
      <c r="K8" s="522"/>
      <c r="L8" s="522"/>
      <c r="M8" s="522"/>
      <c r="N8" s="522"/>
      <c r="O8" s="522"/>
      <c r="P8" s="522"/>
      <c r="Q8" s="522"/>
      <c r="R8" s="522"/>
      <c r="S8" s="522"/>
      <c r="T8" s="522"/>
      <c r="U8" s="522"/>
      <c r="V8" s="522"/>
      <c r="W8" s="522"/>
      <c r="X8" s="522"/>
      <c r="Y8" s="522"/>
      <c r="Z8" s="522"/>
      <c r="AA8" s="522"/>
      <c r="AB8" s="522"/>
      <c r="AC8" s="522"/>
      <c r="AD8" s="522"/>
      <c r="AE8" s="522"/>
      <c r="AF8" s="522"/>
      <c r="AG8" s="522"/>
      <c r="AH8" s="522"/>
      <c r="AI8" s="522"/>
      <c r="AJ8" s="522"/>
      <c r="AK8" s="522"/>
      <c r="AL8" s="522"/>
      <c r="AM8" s="522"/>
      <c r="AN8" s="522"/>
      <c r="AO8" s="522"/>
      <c r="AP8" s="522"/>
      <c r="AQ8" s="522"/>
      <c r="AR8" s="522"/>
      <c r="AS8" s="522"/>
      <c r="AT8" s="522"/>
      <c r="AU8" s="522"/>
      <c r="AV8" s="522"/>
      <c r="AW8" s="522"/>
      <c r="AX8" s="522"/>
      <c r="AY8" s="522"/>
      <c r="AZ8" s="522"/>
      <c r="BA8" s="523"/>
      <c r="BB8" s="341"/>
      <c r="BC8" s="341"/>
      <c r="BD8" s="341"/>
      <c r="BE8" s="341"/>
      <c r="BF8" s="341"/>
      <c r="BG8" s="341"/>
      <c r="BH8" s="341"/>
      <c r="BI8" s="341"/>
      <c r="BJ8" s="341"/>
      <c r="BK8" s="341"/>
      <c r="BL8" s="341"/>
    </row>
    <row r="9" spans="1:64" s="342" customFormat="1" ht="15" customHeight="1">
      <c r="A9" s="524" t="s">
        <v>104</v>
      </c>
      <c r="B9" s="525"/>
      <c r="C9" s="525"/>
      <c r="D9" s="525"/>
      <c r="E9" s="526"/>
      <c r="F9" s="527"/>
      <c r="G9" s="528"/>
      <c r="H9" s="525"/>
      <c r="I9" s="526"/>
      <c r="J9" s="527"/>
      <c r="K9" s="528"/>
      <c r="L9" s="525"/>
      <c r="M9" s="525"/>
      <c r="N9" s="525"/>
      <c r="O9" s="525"/>
      <c r="P9" s="525"/>
      <c r="Q9" s="525"/>
      <c r="R9" s="526"/>
      <c r="S9" s="527" t="s">
        <v>80</v>
      </c>
      <c r="T9" s="528" t="s">
        <v>80</v>
      </c>
      <c r="U9" s="525"/>
      <c r="V9" s="526"/>
      <c r="W9" s="527"/>
      <c r="X9" s="528"/>
      <c r="Y9" s="525"/>
      <c r="Z9" s="526"/>
      <c r="AA9" s="527"/>
      <c r="AB9" s="528"/>
      <c r="AC9" s="525"/>
      <c r="AD9" s="525"/>
      <c r="AE9" s="526"/>
      <c r="AF9" s="527"/>
      <c r="AG9" s="528"/>
      <c r="AH9" s="525"/>
      <c r="AI9" s="526"/>
      <c r="AJ9" s="527"/>
      <c r="AK9" s="528"/>
      <c r="AL9" s="525"/>
      <c r="AM9" s="526"/>
      <c r="AN9" s="527"/>
      <c r="AO9" s="528"/>
      <c r="AP9" s="525"/>
      <c r="AQ9" s="525"/>
      <c r="AR9" s="526" t="s">
        <v>89</v>
      </c>
      <c r="AS9" s="527" t="s">
        <v>80</v>
      </c>
      <c r="AT9" s="528" t="s">
        <v>80</v>
      </c>
      <c r="AU9" s="525" t="s">
        <v>80</v>
      </c>
      <c r="AV9" s="526" t="s">
        <v>80</v>
      </c>
      <c r="AW9" s="527" t="s">
        <v>80</v>
      </c>
      <c r="AX9" s="528" t="s">
        <v>80</v>
      </c>
      <c r="AY9" s="525" t="s">
        <v>80</v>
      </c>
      <c r="AZ9" s="525" t="s">
        <v>80</v>
      </c>
      <c r="BA9" s="529" t="s">
        <v>80</v>
      </c>
      <c r="BB9" s="341"/>
      <c r="BC9" s="341"/>
      <c r="BD9" s="341"/>
      <c r="BE9" s="341"/>
      <c r="BF9" s="341"/>
      <c r="BG9" s="341"/>
      <c r="BH9" s="341"/>
      <c r="BI9" s="341"/>
      <c r="BJ9" s="341"/>
      <c r="BK9" s="341"/>
      <c r="BL9" s="341"/>
    </row>
    <row r="10" spans="1:64" s="342" customFormat="1" ht="15" customHeight="1">
      <c r="A10" s="530"/>
      <c r="B10" s="531"/>
      <c r="C10" s="531"/>
      <c r="D10" s="531"/>
      <c r="E10" s="532"/>
      <c r="F10" s="533"/>
      <c r="G10" s="534"/>
      <c r="H10" s="531"/>
      <c r="I10" s="532"/>
      <c r="J10" s="533"/>
      <c r="K10" s="534"/>
      <c r="L10" s="531"/>
      <c r="M10" s="531"/>
      <c r="N10" s="531"/>
      <c r="O10" s="531"/>
      <c r="P10" s="531"/>
      <c r="Q10" s="531"/>
      <c r="R10" s="532"/>
      <c r="S10" s="533"/>
      <c r="T10" s="534"/>
      <c r="U10" s="531"/>
      <c r="V10" s="532"/>
      <c r="W10" s="533"/>
      <c r="X10" s="534"/>
      <c r="Y10" s="531"/>
      <c r="Z10" s="532"/>
      <c r="AA10" s="533"/>
      <c r="AB10" s="534"/>
      <c r="AC10" s="531"/>
      <c r="AD10" s="531"/>
      <c r="AE10" s="532"/>
      <c r="AF10" s="533"/>
      <c r="AG10" s="534"/>
      <c r="AH10" s="531"/>
      <c r="AI10" s="532"/>
      <c r="AJ10" s="533"/>
      <c r="AK10" s="534"/>
      <c r="AL10" s="531"/>
      <c r="AM10" s="532"/>
      <c r="AN10" s="533"/>
      <c r="AO10" s="534"/>
      <c r="AP10" s="531"/>
      <c r="AQ10" s="531"/>
      <c r="AR10" s="532"/>
      <c r="AS10" s="533"/>
      <c r="AT10" s="534"/>
      <c r="AU10" s="531"/>
      <c r="AV10" s="532"/>
      <c r="AW10" s="533"/>
      <c r="AX10" s="534"/>
      <c r="AY10" s="531"/>
      <c r="AZ10" s="531"/>
      <c r="BA10" s="535"/>
      <c r="BB10" s="341"/>
      <c r="BC10" s="341"/>
      <c r="BD10" s="341"/>
      <c r="BE10" s="341"/>
      <c r="BF10" s="341"/>
      <c r="BG10" s="341"/>
      <c r="BH10" s="341"/>
      <c r="BI10" s="341"/>
      <c r="BJ10" s="341"/>
      <c r="BK10" s="341"/>
      <c r="BL10" s="341"/>
    </row>
    <row r="11" spans="1:64" s="342" customFormat="1" ht="31.5" customHeight="1" thickBot="1">
      <c r="A11" s="536"/>
      <c r="B11" s="537"/>
      <c r="C11" s="537"/>
      <c r="D11" s="537"/>
      <c r="E11" s="538"/>
      <c r="F11" s="539"/>
      <c r="G11" s="540"/>
      <c r="H11" s="537"/>
      <c r="I11" s="538"/>
      <c r="J11" s="539"/>
      <c r="K11" s="540"/>
      <c r="L11" s="537"/>
      <c r="M11" s="537"/>
      <c r="N11" s="537"/>
      <c r="O11" s="537"/>
      <c r="P11" s="537"/>
      <c r="Q11" s="537"/>
      <c r="R11" s="538"/>
      <c r="S11" s="539"/>
      <c r="T11" s="540"/>
      <c r="U11" s="537"/>
      <c r="V11" s="538"/>
      <c r="W11" s="539"/>
      <c r="X11" s="540"/>
      <c r="Y11" s="537"/>
      <c r="Z11" s="538"/>
      <c r="AA11" s="539"/>
      <c r="AB11" s="540"/>
      <c r="AC11" s="537"/>
      <c r="AD11" s="537"/>
      <c r="AE11" s="538"/>
      <c r="AF11" s="539"/>
      <c r="AG11" s="540"/>
      <c r="AH11" s="537"/>
      <c r="AI11" s="538"/>
      <c r="AJ11" s="539"/>
      <c r="AK11" s="540"/>
      <c r="AL11" s="537"/>
      <c r="AM11" s="538"/>
      <c r="AN11" s="539"/>
      <c r="AO11" s="540"/>
      <c r="AP11" s="537"/>
      <c r="AQ11" s="537"/>
      <c r="AR11" s="538"/>
      <c r="AS11" s="539"/>
      <c r="AT11" s="540"/>
      <c r="AU11" s="537"/>
      <c r="AV11" s="538"/>
      <c r="AW11" s="539"/>
      <c r="AX11" s="540"/>
      <c r="AY11" s="537"/>
      <c r="AZ11" s="537"/>
      <c r="BA11" s="541"/>
      <c r="BB11" s="341"/>
      <c r="BC11" s="341"/>
      <c r="BD11" s="341"/>
      <c r="BE11" s="341"/>
      <c r="BF11" s="341"/>
      <c r="BG11" s="341"/>
      <c r="BH11" s="341"/>
      <c r="BI11" s="341"/>
      <c r="BJ11" s="341"/>
      <c r="BK11" s="341"/>
      <c r="BL11" s="341"/>
    </row>
    <row r="12" spans="1:64" s="342" customFormat="1" ht="21" customHeight="1" thickBot="1">
      <c r="A12" s="542"/>
      <c r="B12" s="543"/>
      <c r="C12" s="543"/>
      <c r="D12" s="543"/>
      <c r="E12" s="543"/>
      <c r="F12" s="543"/>
      <c r="G12" s="543"/>
      <c r="H12" s="543"/>
      <c r="I12" s="543"/>
      <c r="J12" s="543"/>
      <c r="K12" s="543"/>
      <c r="L12" s="543"/>
      <c r="M12" s="543"/>
      <c r="N12" s="543"/>
      <c r="O12" s="543"/>
      <c r="P12" s="543"/>
      <c r="Q12" s="543"/>
      <c r="R12" s="543"/>
      <c r="S12" s="543"/>
      <c r="T12" s="543"/>
      <c r="U12" s="543"/>
      <c r="V12" s="543"/>
      <c r="W12" s="543"/>
      <c r="X12" s="543"/>
      <c r="Y12" s="543"/>
      <c r="Z12" s="543"/>
      <c r="AA12" s="543"/>
      <c r="AB12" s="543"/>
      <c r="AC12" s="543"/>
      <c r="AD12" s="543"/>
      <c r="AE12" s="543"/>
      <c r="AF12" s="543"/>
      <c r="AG12" s="543"/>
      <c r="AH12" s="543"/>
      <c r="AI12" s="543"/>
      <c r="AJ12" s="543"/>
      <c r="AK12" s="543"/>
      <c r="AL12" s="543"/>
      <c r="AM12" s="543"/>
      <c r="AN12" s="543"/>
      <c r="AO12" s="543"/>
      <c r="AP12" s="543"/>
      <c r="AQ12" s="543"/>
      <c r="AR12" s="543"/>
      <c r="AS12" s="543"/>
      <c r="AT12" s="543"/>
      <c r="AU12" s="543"/>
      <c r="AV12" s="543"/>
      <c r="AW12" s="543"/>
      <c r="AX12" s="543"/>
      <c r="AY12" s="543"/>
      <c r="AZ12" s="543"/>
      <c r="BA12" s="544"/>
      <c r="BB12" s="341"/>
      <c r="BC12" s="341"/>
      <c r="BD12" s="341"/>
      <c r="BE12" s="341"/>
      <c r="BF12" s="341"/>
      <c r="BG12" s="341"/>
      <c r="BH12" s="341"/>
      <c r="BI12" s="341"/>
      <c r="BJ12" s="341"/>
      <c r="BK12" s="341"/>
      <c r="BL12" s="341"/>
    </row>
    <row r="13" spans="1:64" s="342" customFormat="1" ht="15" customHeight="1">
      <c r="A13" s="524" t="s">
        <v>151</v>
      </c>
      <c r="B13" s="525"/>
      <c r="C13" s="525"/>
      <c r="D13" s="525"/>
      <c r="E13" s="525"/>
      <c r="F13" s="525"/>
      <c r="G13" s="525"/>
      <c r="H13" s="525"/>
      <c r="I13" s="525"/>
      <c r="J13" s="525"/>
      <c r="K13" s="525"/>
      <c r="L13" s="525"/>
      <c r="M13" s="525" t="s">
        <v>259</v>
      </c>
      <c r="N13" s="525" t="s">
        <v>259</v>
      </c>
      <c r="O13" s="525"/>
      <c r="P13" s="525"/>
      <c r="Q13" s="525"/>
      <c r="R13" s="526"/>
      <c r="S13" s="545" t="s">
        <v>80</v>
      </c>
      <c r="T13" s="546" t="s">
        <v>80</v>
      </c>
      <c r="U13" s="525"/>
      <c r="V13" s="525"/>
      <c r="W13" s="525"/>
      <c r="X13" s="525"/>
      <c r="Y13" s="525"/>
      <c r="Z13" s="525"/>
      <c r="AA13" s="525"/>
      <c r="AB13" s="525"/>
      <c r="AC13" s="525"/>
      <c r="AD13" s="525"/>
      <c r="AE13" s="525"/>
      <c r="AF13" s="525"/>
      <c r="AG13" s="525" t="s">
        <v>89</v>
      </c>
      <c r="AH13" s="525" t="s">
        <v>89</v>
      </c>
      <c r="AI13" s="525" t="s">
        <v>260</v>
      </c>
      <c r="AJ13" s="525" t="s">
        <v>260</v>
      </c>
      <c r="AK13" s="525" t="s">
        <v>260</v>
      </c>
      <c r="AL13" s="525" t="s">
        <v>260</v>
      </c>
      <c r="AM13" s="525" t="s">
        <v>260</v>
      </c>
      <c r="AN13" s="525" t="s">
        <v>261</v>
      </c>
      <c r="AO13" s="525" t="s">
        <v>261</v>
      </c>
      <c r="AP13" s="525" t="s">
        <v>261</v>
      </c>
      <c r="AQ13" s="525" t="s">
        <v>261</v>
      </c>
      <c r="AR13" s="526" t="s">
        <v>261</v>
      </c>
      <c r="AS13" s="547" t="s">
        <v>262</v>
      </c>
      <c r="AT13" s="548" t="s">
        <v>80</v>
      </c>
      <c r="AU13" s="549" t="s">
        <v>80</v>
      </c>
      <c r="AV13" s="550" t="s">
        <v>80</v>
      </c>
      <c r="AW13" s="551" t="s">
        <v>80</v>
      </c>
      <c r="AX13" s="546" t="s">
        <v>80</v>
      </c>
      <c r="AY13" s="549" t="s">
        <v>80</v>
      </c>
      <c r="AZ13" s="549" t="s">
        <v>80</v>
      </c>
      <c r="BA13" s="550" t="s">
        <v>80</v>
      </c>
      <c r="BB13" s="341"/>
      <c r="BC13" s="341"/>
      <c r="BD13" s="341"/>
      <c r="BE13" s="341"/>
      <c r="BF13" s="341"/>
      <c r="BG13" s="341"/>
      <c r="BH13" s="341"/>
      <c r="BI13" s="341"/>
      <c r="BJ13" s="341"/>
      <c r="BK13" s="341"/>
      <c r="BL13" s="341"/>
    </row>
    <row r="14" spans="1:64" s="342" customFormat="1" ht="15" customHeight="1">
      <c r="A14" s="530"/>
      <c r="B14" s="531"/>
      <c r="C14" s="531"/>
      <c r="D14" s="531"/>
      <c r="E14" s="531"/>
      <c r="F14" s="531"/>
      <c r="G14" s="531"/>
      <c r="H14" s="531"/>
      <c r="I14" s="531"/>
      <c r="J14" s="531"/>
      <c r="K14" s="531"/>
      <c r="L14" s="531"/>
      <c r="M14" s="531"/>
      <c r="N14" s="531"/>
      <c r="O14" s="531"/>
      <c r="P14" s="531"/>
      <c r="Q14" s="531"/>
      <c r="R14" s="532"/>
      <c r="S14" s="552"/>
      <c r="T14" s="553"/>
      <c r="U14" s="531"/>
      <c r="V14" s="531"/>
      <c r="W14" s="531"/>
      <c r="X14" s="531"/>
      <c r="Y14" s="531"/>
      <c r="Z14" s="531"/>
      <c r="AA14" s="531"/>
      <c r="AB14" s="531"/>
      <c r="AC14" s="531"/>
      <c r="AD14" s="531"/>
      <c r="AE14" s="531"/>
      <c r="AF14" s="531"/>
      <c r="AG14" s="531"/>
      <c r="AH14" s="531"/>
      <c r="AI14" s="531"/>
      <c r="AJ14" s="531"/>
      <c r="AK14" s="531"/>
      <c r="AL14" s="531"/>
      <c r="AM14" s="531"/>
      <c r="AN14" s="531"/>
      <c r="AO14" s="531"/>
      <c r="AP14" s="531"/>
      <c r="AQ14" s="531"/>
      <c r="AR14" s="532"/>
      <c r="AS14" s="554"/>
      <c r="AT14" s="555"/>
      <c r="AU14" s="556"/>
      <c r="AV14" s="557"/>
      <c r="AW14" s="558"/>
      <c r="AX14" s="553"/>
      <c r="AY14" s="556"/>
      <c r="AZ14" s="556"/>
      <c r="BA14" s="557"/>
      <c r="BB14" s="341"/>
      <c r="BC14" s="341"/>
      <c r="BD14" s="341"/>
      <c r="BE14" s="341"/>
      <c r="BF14" s="341"/>
      <c r="BG14" s="341"/>
      <c r="BH14" s="341"/>
      <c r="BI14" s="341"/>
      <c r="BJ14" s="341"/>
      <c r="BK14" s="341"/>
      <c r="BL14" s="341"/>
    </row>
    <row r="15" spans="1:64" s="342" customFormat="1" ht="31.5" customHeight="1" thickBot="1">
      <c r="A15" s="536"/>
      <c r="B15" s="537"/>
      <c r="C15" s="537"/>
      <c r="D15" s="537"/>
      <c r="E15" s="537"/>
      <c r="F15" s="537"/>
      <c r="G15" s="537"/>
      <c r="H15" s="537"/>
      <c r="I15" s="537"/>
      <c r="J15" s="537"/>
      <c r="K15" s="537"/>
      <c r="L15" s="537"/>
      <c r="M15" s="537"/>
      <c r="N15" s="537"/>
      <c r="O15" s="537"/>
      <c r="P15" s="537"/>
      <c r="Q15" s="537"/>
      <c r="R15" s="538"/>
      <c r="S15" s="559"/>
      <c r="T15" s="560"/>
      <c r="U15" s="537"/>
      <c r="V15" s="537"/>
      <c r="W15" s="537"/>
      <c r="X15" s="537"/>
      <c r="Y15" s="537"/>
      <c r="Z15" s="537"/>
      <c r="AA15" s="537"/>
      <c r="AB15" s="537"/>
      <c r="AC15" s="537"/>
      <c r="AD15" s="537"/>
      <c r="AE15" s="537"/>
      <c r="AF15" s="537"/>
      <c r="AG15" s="537"/>
      <c r="AH15" s="537"/>
      <c r="AI15" s="537"/>
      <c r="AJ15" s="537"/>
      <c r="AK15" s="537"/>
      <c r="AL15" s="537"/>
      <c r="AM15" s="537"/>
      <c r="AN15" s="537"/>
      <c r="AO15" s="537"/>
      <c r="AP15" s="537"/>
      <c r="AQ15" s="537"/>
      <c r="AR15" s="538"/>
      <c r="AS15" s="561"/>
      <c r="AT15" s="562"/>
      <c r="AU15" s="563"/>
      <c r="AV15" s="564"/>
      <c r="AW15" s="565"/>
      <c r="AX15" s="560"/>
      <c r="AY15" s="563"/>
      <c r="AZ15" s="563"/>
      <c r="BA15" s="564"/>
      <c r="BB15" s="341"/>
      <c r="BC15" s="341"/>
      <c r="BD15" s="341"/>
      <c r="BE15" s="341"/>
      <c r="BF15" s="341"/>
      <c r="BG15" s="341"/>
      <c r="BH15" s="341"/>
      <c r="BI15" s="341"/>
      <c r="BJ15" s="341"/>
      <c r="BK15" s="341"/>
      <c r="BL15" s="341"/>
    </row>
    <row r="16" spans="1:64" s="342" customFormat="1" ht="19.5" customHeight="1" thickBot="1">
      <c r="A16" s="566"/>
      <c r="B16" s="567"/>
      <c r="C16" s="567"/>
      <c r="D16" s="567"/>
      <c r="E16" s="567"/>
      <c r="F16" s="567"/>
      <c r="G16" s="567"/>
      <c r="H16" s="567"/>
      <c r="I16" s="567"/>
      <c r="J16" s="567"/>
      <c r="K16" s="567"/>
      <c r="L16" s="567"/>
      <c r="M16" s="567"/>
      <c r="N16" s="567"/>
      <c r="O16" s="567"/>
      <c r="P16" s="567"/>
      <c r="Q16" s="567"/>
      <c r="R16" s="567"/>
      <c r="S16" s="567"/>
      <c r="T16" s="567"/>
      <c r="U16" s="567"/>
      <c r="V16" s="567"/>
      <c r="W16" s="567"/>
      <c r="X16" s="567"/>
      <c r="Y16" s="567"/>
      <c r="Z16" s="567"/>
      <c r="AA16" s="567"/>
      <c r="AB16" s="567"/>
      <c r="AC16" s="567"/>
      <c r="AD16" s="567"/>
      <c r="AE16" s="567"/>
      <c r="AF16" s="567"/>
      <c r="AG16" s="567"/>
      <c r="AH16" s="567"/>
      <c r="AI16" s="567"/>
      <c r="AJ16" s="567"/>
      <c r="AK16" s="567"/>
      <c r="AL16" s="567"/>
      <c r="AM16" s="567"/>
      <c r="AN16" s="567"/>
      <c r="AO16" s="567"/>
      <c r="AP16" s="567"/>
      <c r="AQ16" s="567"/>
      <c r="AR16" s="567"/>
      <c r="AS16" s="567"/>
      <c r="AT16" s="567"/>
      <c r="AU16" s="567"/>
      <c r="AV16" s="567"/>
      <c r="AW16" s="567"/>
      <c r="AX16" s="567"/>
      <c r="AY16" s="567"/>
      <c r="AZ16" s="567"/>
      <c r="BA16" s="568"/>
      <c r="BB16" s="341"/>
      <c r="BC16" s="341"/>
      <c r="BD16" s="341"/>
      <c r="BE16" s="341"/>
      <c r="BF16" s="341"/>
      <c r="BG16" s="341"/>
      <c r="BH16" s="341"/>
      <c r="BI16" s="341"/>
      <c r="BJ16" s="341"/>
      <c r="BK16" s="341"/>
      <c r="BL16" s="341"/>
    </row>
    <row r="17" spans="1:64" s="342" customFormat="1" ht="15" customHeight="1">
      <c r="A17" s="524" t="s">
        <v>152</v>
      </c>
      <c r="B17" s="525"/>
      <c r="C17" s="525"/>
      <c r="D17" s="525"/>
      <c r="E17" s="525"/>
      <c r="F17" s="525"/>
      <c r="G17" s="525"/>
      <c r="H17" s="525"/>
      <c r="I17" s="525"/>
      <c r="J17" s="525"/>
      <c r="K17" s="525" t="s">
        <v>261</v>
      </c>
      <c r="L17" s="528" t="s">
        <v>261</v>
      </c>
      <c r="M17" s="525" t="s">
        <v>261</v>
      </c>
      <c r="N17" s="525" t="s">
        <v>261</v>
      </c>
      <c r="O17" s="525" t="s">
        <v>261</v>
      </c>
      <c r="P17" s="569" t="s">
        <v>261</v>
      </c>
      <c r="Q17" s="525" t="s">
        <v>261</v>
      </c>
      <c r="R17" s="526" t="s">
        <v>261</v>
      </c>
      <c r="S17" s="545" t="s">
        <v>80</v>
      </c>
      <c r="T17" s="546" t="s">
        <v>80</v>
      </c>
      <c r="U17" s="525"/>
      <c r="V17" s="525"/>
      <c r="W17" s="570"/>
      <c r="X17" s="570"/>
      <c r="Y17" s="570"/>
      <c r="Z17" s="570"/>
      <c r="AA17" s="570" t="s">
        <v>105</v>
      </c>
      <c r="AB17" s="570" t="s">
        <v>105</v>
      </c>
      <c r="AC17" s="570" t="s">
        <v>105</v>
      </c>
      <c r="AD17" s="570" t="s">
        <v>105</v>
      </c>
      <c r="AE17" s="570" t="s">
        <v>105</v>
      </c>
      <c r="AF17" s="570" t="s">
        <v>105</v>
      </c>
      <c r="AG17" s="570" t="s">
        <v>105</v>
      </c>
      <c r="AH17" s="570" t="s">
        <v>105</v>
      </c>
      <c r="AI17" s="570" t="s">
        <v>105</v>
      </c>
      <c r="AJ17" s="570" t="s">
        <v>105</v>
      </c>
      <c r="AK17" s="570" t="s">
        <v>105</v>
      </c>
      <c r="AL17" s="570" t="s">
        <v>105</v>
      </c>
      <c r="AM17" s="570" t="s">
        <v>105</v>
      </c>
      <c r="AN17" s="570" t="s">
        <v>105</v>
      </c>
      <c r="AO17" s="571" t="s">
        <v>89</v>
      </c>
      <c r="AP17" s="570" t="s">
        <v>90</v>
      </c>
      <c r="AQ17" s="549" t="s">
        <v>90</v>
      </c>
      <c r="AR17" s="572" t="s">
        <v>90</v>
      </c>
      <c r="AS17" s="545"/>
      <c r="AT17" s="546"/>
      <c r="AU17" s="549"/>
      <c r="AV17" s="573"/>
      <c r="AW17" s="545"/>
      <c r="AX17" s="546"/>
      <c r="AY17" s="549"/>
      <c r="AZ17" s="549"/>
      <c r="BA17" s="550"/>
      <c r="BB17" s="341"/>
      <c r="BC17" s="341"/>
      <c r="BD17" s="341"/>
      <c r="BE17" s="341"/>
      <c r="BF17" s="341"/>
      <c r="BG17" s="341"/>
      <c r="BH17" s="341"/>
      <c r="BI17" s="341"/>
      <c r="BJ17" s="341"/>
      <c r="BK17" s="341"/>
      <c r="BL17" s="341"/>
    </row>
    <row r="18" spans="1:64" s="342" customFormat="1" ht="15" customHeight="1">
      <c r="A18" s="530"/>
      <c r="B18" s="531"/>
      <c r="C18" s="531"/>
      <c r="D18" s="531"/>
      <c r="E18" s="531"/>
      <c r="F18" s="531"/>
      <c r="G18" s="531"/>
      <c r="H18" s="531"/>
      <c r="I18" s="531"/>
      <c r="J18" s="531"/>
      <c r="K18" s="531"/>
      <c r="L18" s="534"/>
      <c r="M18" s="531"/>
      <c r="N18" s="531"/>
      <c r="O18" s="531"/>
      <c r="P18" s="574"/>
      <c r="Q18" s="531"/>
      <c r="R18" s="532"/>
      <c r="S18" s="552"/>
      <c r="T18" s="553"/>
      <c r="U18" s="531"/>
      <c r="V18" s="531"/>
      <c r="W18" s="575"/>
      <c r="X18" s="575"/>
      <c r="Y18" s="575"/>
      <c r="Z18" s="575"/>
      <c r="AA18" s="575"/>
      <c r="AB18" s="575"/>
      <c r="AC18" s="575"/>
      <c r="AD18" s="575"/>
      <c r="AE18" s="575"/>
      <c r="AF18" s="575"/>
      <c r="AG18" s="575"/>
      <c r="AH18" s="575"/>
      <c r="AI18" s="575"/>
      <c r="AJ18" s="575"/>
      <c r="AK18" s="575"/>
      <c r="AL18" s="575"/>
      <c r="AM18" s="575"/>
      <c r="AN18" s="575"/>
      <c r="AO18" s="576"/>
      <c r="AP18" s="575"/>
      <c r="AQ18" s="556"/>
      <c r="AR18" s="577"/>
      <c r="AS18" s="552"/>
      <c r="AT18" s="553"/>
      <c r="AU18" s="556"/>
      <c r="AV18" s="578"/>
      <c r="AW18" s="552"/>
      <c r="AX18" s="553"/>
      <c r="AY18" s="556"/>
      <c r="AZ18" s="556"/>
      <c r="BA18" s="557"/>
      <c r="BB18" s="341"/>
      <c r="BC18" s="341"/>
      <c r="BD18" s="341"/>
      <c r="BE18" s="341"/>
      <c r="BF18" s="341"/>
      <c r="BG18" s="341"/>
      <c r="BH18" s="341"/>
      <c r="BI18" s="341"/>
      <c r="BJ18" s="341"/>
      <c r="BK18" s="341"/>
      <c r="BL18" s="341"/>
    </row>
    <row r="19" spans="1:64" s="342" customFormat="1" ht="30.75" customHeight="1" thickBot="1">
      <c r="A19" s="536"/>
      <c r="B19" s="537"/>
      <c r="C19" s="537"/>
      <c r="D19" s="537"/>
      <c r="E19" s="537"/>
      <c r="F19" s="537"/>
      <c r="G19" s="537"/>
      <c r="H19" s="537"/>
      <c r="I19" s="537"/>
      <c r="J19" s="537"/>
      <c r="K19" s="537"/>
      <c r="L19" s="540"/>
      <c r="M19" s="537"/>
      <c r="N19" s="537"/>
      <c r="O19" s="537"/>
      <c r="P19" s="579"/>
      <c r="Q19" s="537"/>
      <c r="R19" s="538"/>
      <c r="S19" s="559"/>
      <c r="T19" s="560"/>
      <c r="U19" s="537"/>
      <c r="V19" s="537"/>
      <c r="W19" s="580"/>
      <c r="X19" s="580"/>
      <c r="Y19" s="580"/>
      <c r="Z19" s="580"/>
      <c r="AA19" s="580"/>
      <c r="AB19" s="580"/>
      <c r="AC19" s="580"/>
      <c r="AD19" s="580"/>
      <c r="AE19" s="580"/>
      <c r="AF19" s="580"/>
      <c r="AG19" s="580"/>
      <c r="AH19" s="580"/>
      <c r="AI19" s="580"/>
      <c r="AJ19" s="580"/>
      <c r="AK19" s="580"/>
      <c r="AL19" s="580"/>
      <c r="AM19" s="580"/>
      <c r="AN19" s="580"/>
      <c r="AO19" s="581"/>
      <c r="AP19" s="580"/>
      <c r="AQ19" s="563"/>
      <c r="AR19" s="582"/>
      <c r="AS19" s="559"/>
      <c r="AT19" s="560"/>
      <c r="AU19" s="563"/>
      <c r="AV19" s="583"/>
      <c r="AW19" s="559"/>
      <c r="AX19" s="560"/>
      <c r="AY19" s="563"/>
      <c r="AZ19" s="563"/>
      <c r="BA19" s="564"/>
      <c r="BB19" s="341"/>
      <c r="BC19" s="341"/>
      <c r="BD19" s="341"/>
      <c r="BE19" s="341"/>
      <c r="BF19" s="341"/>
      <c r="BG19" s="341"/>
      <c r="BH19" s="341"/>
      <c r="BI19" s="341"/>
      <c r="BJ19" s="341"/>
      <c r="BK19" s="341"/>
      <c r="BL19" s="341"/>
    </row>
    <row r="20" spans="1:64" s="3" customFormat="1" ht="12.75" customHeight="1">
      <c r="A20" s="378" t="s">
        <v>166</v>
      </c>
      <c r="B20" s="379"/>
      <c r="C20" s="379"/>
      <c r="D20" s="379"/>
      <c r="E20" s="379"/>
      <c r="F20" s="379"/>
      <c r="G20" s="379"/>
      <c r="H20" s="379"/>
      <c r="I20" s="379"/>
      <c r="J20" s="379"/>
      <c r="K20" s="379"/>
      <c r="L20" s="379"/>
      <c r="M20" s="379"/>
      <c r="N20" s="379"/>
      <c r="O20" s="379"/>
      <c r="P20" s="379"/>
      <c r="Q20" s="379"/>
      <c r="R20" s="379"/>
      <c r="S20" s="379"/>
      <c r="T20" s="379"/>
      <c r="U20" s="379"/>
      <c r="V20" s="379"/>
      <c r="W20" s="379"/>
      <c r="X20" s="379"/>
      <c r="Y20" s="379"/>
      <c r="Z20" s="379"/>
      <c r="AA20" s="379"/>
      <c r="AB20" s="379"/>
      <c r="AC20" s="379"/>
      <c r="AD20" s="379"/>
      <c r="AE20" s="379"/>
      <c r="AF20" s="379"/>
      <c r="AG20" s="379"/>
      <c r="AH20" s="379"/>
      <c r="AI20" s="379"/>
      <c r="AJ20" s="379"/>
      <c r="AK20" s="379"/>
      <c r="AL20" s="379"/>
      <c r="AM20" s="379"/>
      <c r="AN20" s="379"/>
      <c r="AO20" s="379"/>
      <c r="AP20" s="379"/>
      <c r="AQ20" s="379"/>
      <c r="AR20" s="379"/>
      <c r="AS20" s="379"/>
      <c r="AT20" s="379"/>
      <c r="AU20" s="379"/>
      <c r="AV20" s="379"/>
      <c r="AW20" s="379"/>
      <c r="AX20" s="379"/>
      <c r="AY20" s="379"/>
      <c r="AZ20" s="379"/>
      <c r="BA20" s="379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1:64" s="3" customFormat="1" ht="32.25" customHeight="1">
      <c r="A21" s="379"/>
      <c r="B21" s="379"/>
      <c r="C21" s="379"/>
      <c r="D21" s="379"/>
      <c r="E21" s="379"/>
      <c r="F21" s="379"/>
      <c r="G21" s="379"/>
      <c r="H21" s="379"/>
      <c r="I21" s="379"/>
      <c r="J21" s="379"/>
      <c r="K21" s="379"/>
      <c r="L21" s="379"/>
      <c r="M21" s="379"/>
      <c r="N21" s="379"/>
      <c r="O21" s="379"/>
      <c r="P21" s="379"/>
      <c r="Q21" s="379"/>
      <c r="R21" s="379"/>
      <c r="S21" s="379"/>
      <c r="T21" s="379"/>
      <c r="U21" s="379"/>
      <c r="V21" s="379"/>
      <c r="W21" s="379"/>
      <c r="X21" s="379"/>
      <c r="Y21" s="379"/>
      <c r="Z21" s="379"/>
      <c r="AA21" s="379"/>
      <c r="AB21" s="379"/>
      <c r="AC21" s="379"/>
      <c r="AD21" s="379"/>
      <c r="AE21" s="379"/>
      <c r="AF21" s="379"/>
      <c r="AG21" s="379"/>
      <c r="AH21" s="379"/>
      <c r="AI21" s="379"/>
      <c r="AJ21" s="379"/>
      <c r="AK21" s="379"/>
      <c r="AL21" s="379"/>
      <c r="AM21" s="379"/>
      <c r="AN21" s="379"/>
      <c r="AO21" s="379"/>
      <c r="AP21" s="379"/>
      <c r="AQ21" s="379"/>
      <c r="AR21" s="379"/>
      <c r="AS21" s="379"/>
      <c r="AT21" s="379"/>
      <c r="AU21" s="379"/>
      <c r="AV21" s="379"/>
      <c r="AW21" s="379"/>
      <c r="AX21" s="379"/>
      <c r="AY21" s="379"/>
      <c r="AZ21" s="379"/>
      <c r="BA21" s="379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</row>
    <row r="22" spans="1:53" ht="18.75" customHeight="1">
      <c r="A22" s="35"/>
      <c r="B22" s="380"/>
      <c r="C22" s="380"/>
      <c r="D22" s="380"/>
      <c r="E22" s="380"/>
      <c r="F22" s="380"/>
      <c r="G22" s="35"/>
      <c r="H22" s="35"/>
      <c r="I22" s="35"/>
      <c r="J22" s="380" t="s">
        <v>181</v>
      </c>
      <c r="K22" s="380"/>
      <c r="L22" s="380"/>
      <c r="M22" s="380"/>
      <c r="N22" s="380"/>
      <c r="O22" s="380"/>
      <c r="P22" s="380"/>
      <c r="S22" s="380" t="s">
        <v>167</v>
      </c>
      <c r="T22" s="380"/>
      <c r="U22" s="380"/>
      <c r="V22" s="380"/>
      <c r="W22" s="380"/>
      <c r="X22" s="380"/>
      <c r="Y22" s="380"/>
      <c r="Z22" s="380"/>
      <c r="AC22" s="380" t="s">
        <v>102</v>
      </c>
      <c r="AD22" s="380"/>
      <c r="AE22" s="380"/>
      <c r="AF22" s="380"/>
      <c r="AG22" s="380"/>
      <c r="AJ22" s="380" t="s">
        <v>168</v>
      </c>
      <c r="AK22" s="380"/>
      <c r="AL22" s="380"/>
      <c r="AM22" s="380"/>
      <c r="AN22" s="380"/>
      <c r="AQ22" s="380" t="s">
        <v>169</v>
      </c>
      <c r="AR22" s="380"/>
      <c r="AS22" s="380"/>
      <c r="AT22" s="380"/>
      <c r="AU22" s="380"/>
      <c r="AX22" s="380" t="s">
        <v>129</v>
      </c>
      <c r="AY22" s="380"/>
      <c r="AZ22" s="380"/>
      <c r="BA22" s="380"/>
    </row>
    <row r="23" spans="1:53" ht="63.75" customHeight="1">
      <c r="A23" s="35"/>
      <c r="B23" s="380"/>
      <c r="C23" s="380"/>
      <c r="D23" s="380"/>
      <c r="E23" s="380"/>
      <c r="F23" s="380"/>
      <c r="G23" s="35"/>
      <c r="H23" s="35"/>
      <c r="I23" s="35"/>
      <c r="J23" s="380"/>
      <c r="K23" s="380"/>
      <c r="L23" s="380"/>
      <c r="M23" s="380"/>
      <c r="N23" s="380"/>
      <c r="O23" s="380"/>
      <c r="P23" s="380"/>
      <c r="S23" s="380"/>
      <c r="T23" s="380"/>
      <c r="U23" s="380"/>
      <c r="V23" s="380"/>
      <c r="W23" s="380"/>
      <c r="X23" s="380"/>
      <c r="Y23" s="380"/>
      <c r="Z23" s="380"/>
      <c r="AC23" s="380"/>
      <c r="AD23" s="380"/>
      <c r="AE23" s="380"/>
      <c r="AF23" s="380"/>
      <c r="AG23" s="380"/>
      <c r="AJ23" s="380"/>
      <c r="AK23" s="380"/>
      <c r="AL23" s="380"/>
      <c r="AM23" s="380"/>
      <c r="AN23" s="380"/>
      <c r="AQ23" s="380"/>
      <c r="AR23" s="380"/>
      <c r="AS23" s="380"/>
      <c r="AT23" s="380"/>
      <c r="AU23" s="380"/>
      <c r="AX23" s="380"/>
      <c r="AY23" s="380"/>
      <c r="AZ23" s="380"/>
      <c r="BA23" s="380"/>
    </row>
    <row r="25" spans="3:52" ht="12.75">
      <c r="C25" s="377"/>
      <c r="D25" s="377"/>
      <c r="K25" s="381" t="s">
        <v>180</v>
      </c>
      <c r="L25" s="381"/>
      <c r="V25" s="381" t="s">
        <v>259</v>
      </c>
      <c r="W25" s="381"/>
      <c r="AD25" s="382" t="s">
        <v>89</v>
      </c>
      <c r="AE25" s="383"/>
      <c r="AK25" s="381" t="s">
        <v>80</v>
      </c>
      <c r="AL25" s="381"/>
      <c r="AR25" s="382" t="s">
        <v>261</v>
      </c>
      <c r="AS25" s="383"/>
      <c r="AY25" s="381" t="s">
        <v>90</v>
      </c>
      <c r="AZ25" s="381"/>
    </row>
    <row r="26" spans="3:52" ht="12.75">
      <c r="C26" s="377"/>
      <c r="D26" s="377"/>
      <c r="K26" s="381"/>
      <c r="L26" s="381"/>
      <c r="V26" s="381"/>
      <c r="W26" s="381"/>
      <c r="AD26" s="384"/>
      <c r="AE26" s="385"/>
      <c r="AK26" s="381"/>
      <c r="AL26" s="381"/>
      <c r="AR26" s="384"/>
      <c r="AS26" s="385"/>
      <c r="AY26" s="381"/>
      <c r="AZ26" s="381"/>
    </row>
    <row r="29" ht="12.75">
      <c r="O29" t="s">
        <v>165</v>
      </c>
    </row>
    <row r="31" spans="36:40" ht="12.75">
      <c r="AJ31" s="380" t="s">
        <v>263</v>
      </c>
      <c r="AK31" s="380"/>
      <c r="AL31" s="380"/>
      <c r="AM31" s="380"/>
      <c r="AN31" s="380"/>
    </row>
    <row r="32" spans="36:40" ht="12.75">
      <c r="AJ32" s="380"/>
      <c r="AK32" s="380"/>
      <c r="AL32" s="380"/>
      <c r="AM32" s="380"/>
      <c r="AN32" s="380"/>
    </row>
    <row r="34" spans="37:38" ht="12.75">
      <c r="AK34" s="381" t="s">
        <v>264</v>
      </c>
      <c r="AL34" s="381"/>
    </row>
    <row r="35" spans="37:38" ht="12.75">
      <c r="AK35" s="381"/>
      <c r="AL35" s="381"/>
    </row>
  </sheetData>
  <sheetProtection/>
  <mergeCells count="245">
    <mergeCell ref="AJ31:AN32"/>
    <mergeCell ref="AK34:AL35"/>
    <mergeCell ref="AJ22:AN23"/>
    <mergeCell ref="AK25:AL26"/>
    <mergeCell ref="AQ22:AU23"/>
    <mergeCell ref="AX22:BA23"/>
    <mergeCell ref="AR25:AS26"/>
    <mergeCell ref="AY25:AZ26"/>
    <mergeCell ref="K25:L26"/>
    <mergeCell ref="S22:Z23"/>
    <mergeCell ref="V25:W26"/>
    <mergeCell ref="AC22:AG23"/>
    <mergeCell ref="AD25:AE26"/>
    <mergeCell ref="J22:P23"/>
    <mergeCell ref="J5:J6"/>
    <mergeCell ref="I5:I6"/>
    <mergeCell ref="H5:H6"/>
    <mergeCell ref="G5:G6"/>
    <mergeCell ref="B5:B6"/>
    <mergeCell ref="F5:F6"/>
    <mergeCell ref="E5:E6"/>
    <mergeCell ref="D5:D6"/>
    <mergeCell ref="C5:C6"/>
    <mergeCell ref="B4:E4"/>
    <mergeCell ref="G4:I4"/>
    <mergeCell ref="K4:N4"/>
    <mergeCell ref="O4:R4"/>
    <mergeCell ref="AK4:AM4"/>
    <mergeCell ref="AO4:AR4"/>
    <mergeCell ref="AT4:AV4"/>
    <mergeCell ref="AX4:BA4"/>
    <mergeCell ref="U5:U6"/>
    <mergeCell ref="X5:X6"/>
    <mergeCell ref="AB4:AE4"/>
    <mergeCell ref="AG4:AI4"/>
    <mergeCell ref="T4:V4"/>
    <mergeCell ref="X4:Z4"/>
    <mergeCell ref="AF5:AF6"/>
    <mergeCell ref="AG5:AG6"/>
    <mergeCell ref="O5:O6"/>
    <mergeCell ref="P5:P6"/>
    <mergeCell ref="Q5:Q6"/>
    <mergeCell ref="V5:V6"/>
    <mergeCell ref="Y5:Y6"/>
    <mergeCell ref="R5:R6"/>
    <mergeCell ref="S5:S6"/>
    <mergeCell ref="T5:T6"/>
    <mergeCell ref="AO5:AO6"/>
    <mergeCell ref="AS5:AS6"/>
    <mergeCell ref="Z5:Z6"/>
    <mergeCell ref="AA5:AA6"/>
    <mergeCell ref="AB5:AB6"/>
    <mergeCell ref="AC5:AC6"/>
    <mergeCell ref="AM5:AM6"/>
    <mergeCell ref="AL5:AL6"/>
    <mergeCell ref="AD5:AD6"/>
    <mergeCell ref="AE5:AE6"/>
    <mergeCell ref="BA5:BA6"/>
    <mergeCell ref="AT5:AT6"/>
    <mergeCell ref="AH5:AH6"/>
    <mergeCell ref="AI5:AI6"/>
    <mergeCell ref="AJ5:AJ6"/>
    <mergeCell ref="AK5:AK6"/>
    <mergeCell ref="AZ5:AZ6"/>
    <mergeCell ref="AY5:AY6"/>
    <mergeCell ref="AX5:AX6"/>
    <mergeCell ref="AN5:AN6"/>
    <mergeCell ref="AW5:AW6"/>
    <mergeCell ref="I9:I11"/>
    <mergeCell ref="J9:J11"/>
    <mergeCell ref="K9:K11"/>
    <mergeCell ref="Q9:Q11"/>
    <mergeCell ref="R9:R11"/>
    <mergeCell ref="S9:S11"/>
    <mergeCell ref="T9:T11"/>
    <mergeCell ref="AR5:AR6"/>
    <mergeCell ref="AQ5:AQ6"/>
    <mergeCell ref="P9:P11"/>
    <mergeCell ref="U9:U11"/>
    <mergeCell ref="AU5:AU6"/>
    <mergeCell ref="AV5:AV6"/>
    <mergeCell ref="AP5:AP6"/>
    <mergeCell ref="A8:BA8"/>
    <mergeCell ref="K5:K6"/>
    <mergeCell ref="L5:L6"/>
    <mergeCell ref="M5:M6"/>
    <mergeCell ref="N5:N6"/>
    <mergeCell ref="L9:L11"/>
    <mergeCell ref="M9:M11"/>
    <mergeCell ref="N9:N11"/>
    <mergeCell ref="O9:O11"/>
    <mergeCell ref="AF9:AF11"/>
    <mergeCell ref="AG9:AG11"/>
    <mergeCell ref="V9:V11"/>
    <mergeCell ref="W9:W11"/>
    <mergeCell ref="X9:X11"/>
    <mergeCell ref="Y9:Y11"/>
    <mergeCell ref="Z9:Z11"/>
    <mergeCell ref="AA9:AA11"/>
    <mergeCell ref="AB9:AB11"/>
    <mergeCell ref="AC9:AC11"/>
    <mergeCell ref="AD9:AD11"/>
    <mergeCell ref="AE9:AE11"/>
    <mergeCell ref="AX9:AX11"/>
    <mergeCell ref="AW9:AW11"/>
    <mergeCell ref="AH9:AH11"/>
    <mergeCell ref="AI9:AI11"/>
    <mergeCell ref="AJ9:AJ11"/>
    <mergeCell ref="AK9:AK11"/>
    <mergeCell ref="AL9:AL11"/>
    <mergeCell ref="AM9:AM11"/>
    <mergeCell ref="AO9:AO11"/>
    <mergeCell ref="AP9:AP11"/>
    <mergeCell ref="AQ9:AQ11"/>
    <mergeCell ref="AR9:AR11"/>
    <mergeCell ref="G9:G11"/>
    <mergeCell ref="H9:H11"/>
    <mergeCell ref="BA9:BA11"/>
    <mergeCell ref="AY9:AY11"/>
    <mergeCell ref="AZ9:AZ11"/>
    <mergeCell ref="AS9:AS11"/>
    <mergeCell ref="AT9:AT11"/>
    <mergeCell ref="AU9:AU11"/>
    <mergeCell ref="AV9:AV11"/>
    <mergeCell ref="AN9:AN11"/>
    <mergeCell ref="Q13:Q15"/>
    <mergeCell ref="R13:R15"/>
    <mergeCell ref="G13:G15"/>
    <mergeCell ref="H13:H15"/>
    <mergeCell ref="I13:I15"/>
    <mergeCell ref="J13:J15"/>
    <mergeCell ref="K13:K15"/>
    <mergeCell ref="L13:L15"/>
    <mergeCell ref="M13:M15"/>
    <mergeCell ref="N13:N15"/>
    <mergeCell ref="O13:O15"/>
    <mergeCell ref="P13:P15"/>
    <mergeCell ref="AC13:AC15"/>
    <mergeCell ref="AD13:AD15"/>
    <mergeCell ref="S13:S15"/>
    <mergeCell ref="T13:T15"/>
    <mergeCell ref="U13:U15"/>
    <mergeCell ref="V13:V15"/>
    <mergeCell ref="W13:W15"/>
    <mergeCell ref="X13:X15"/>
    <mergeCell ref="Y13:Y15"/>
    <mergeCell ref="Z13:Z15"/>
    <mergeCell ref="AA13:AA15"/>
    <mergeCell ref="AB13:AB15"/>
    <mergeCell ref="AE13:AE15"/>
    <mergeCell ref="AF13:AF15"/>
    <mergeCell ref="AO13:AO15"/>
    <mergeCell ref="AG13:AG15"/>
    <mergeCell ref="AH13:AH15"/>
    <mergeCell ref="AI13:AI15"/>
    <mergeCell ref="AJ13:AJ15"/>
    <mergeCell ref="AV13:AV15"/>
    <mergeCell ref="AW13:AW15"/>
    <mergeCell ref="AP13:AP15"/>
    <mergeCell ref="AK13:AK15"/>
    <mergeCell ref="AQ13:AQ15"/>
    <mergeCell ref="AR13:AR15"/>
    <mergeCell ref="AS13:AS15"/>
    <mergeCell ref="AL13:AL15"/>
    <mergeCell ref="AM13:AM15"/>
    <mergeCell ref="AN13:AN15"/>
    <mergeCell ref="A2:BA2"/>
    <mergeCell ref="A4:A7"/>
    <mergeCell ref="W5:W6"/>
    <mergeCell ref="A16:BA16"/>
    <mergeCell ref="AX13:AX15"/>
    <mergeCell ref="AY13:AY15"/>
    <mergeCell ref="AZ13:AZ15"/>
    <mergeCell ref="BA13:BA15"/>
    <mergeCell ref="AT13:AT15"/>
    <mergeCell ref="AU13:AU15"/>
    <mergeCell ref="F9:F11"/>
    <mergeCell ref="E17:E19"/>
    <mergeCell ref="F17:F19"/>
    <mergeCell ref="A13:A15"/>
    <mergeCell ref="B13:B15"/>
    <mergeCell ref="C13:C15"/>
    <mergeCell ref="D13:D15"/>
    <mergeCell ref="E13:E15"/>
    <mergeCell ref="F13:F15"/>
    <mergeCell ref="N17:N19"/>
    <mergeCell ref="A9:A11"/>
    <mergeCell ref="B17:B19"/>
    <mergeCell ref="C17:C19"/>
    <mergeCell ref="D17:D19"/>
    <mergeCell ref="A12:BA12"/>
    <mergeCell ref="B9:B11"/>
    <mergeCell ref="C9:C11"/>
    <mergeCell ref="D9:D11"/>
    <mergeCell ref="E9:E11"/>
    <mergeCell ref="X17:X19"/>
    <mergeCell ref="Q17:Q19"/>
    <mergeCell ref="R17:R19"/>
    <mergeCell ref="G17:G19"/>
    <mergeCell ref="H17:H19"/>
    <mergeCell ref="I17:I19"/>
    <mergeCell ref="J17:J19"/>
    <mergeCell ref="K17:K19"/>
    <mergeCell ref="L17:L19"/>
    <mergeCell ref="M17:M19"/>
    <mergeCell ref="AH17:AH19"/>
    <mergeCell ref="O17:O19"/>
    <mergeCell ref="P17:P19"/>
    <mergeCell ref="AC17:AC19"/>
    <mergeCell ref="AD17:AD19"/>
    <mergeCell ref="S17:S19"/>
    <mergeCell ref="T17:T19"/>
    <mergeCell ref="U17:U19"/>
    <mergeCell ref="V17:V19"/>
    <mergeCell ref="W17:W19"/>
    <mergeCell ref="BA17:BA19"/>
    <mergeCell ref="AN17:AN19"/>
    <mergeCell ref="AO17:AO19"/>
    <mergeCell ref="AP17:AP19"/>
    <mergeCell ref="AW17:AW19"/>
    <mergeCell ref="AX17:AX19"/>
    <mergeCell ref="AY17:AY19"/>
    <mergeCell ref="AZ17:AZ19"/>
    <mergeCell ref="AQ17:AQ19"/>
    <mergeCell ref="AR17:AR19"/>
    <mergeCell ref="AS17:AS19"/>
    <mergeCell ref="AT17:AT19"/>
    <mergeCell ref="B22:F23"/>
    <mergeCell ref="AI17:AI19"/>
    <mergeCell ref="AJ17:AJ19"/>
    <mergeCell ref="Y17:Y19"/>
    <mergeCell ref="Z17:Z19"/>
    <mergeCell ref="AA17:AA19"/>
    <mergeCell ref="AB17:AB19"/>
    <mergeCell ref="AG17:AG19"/>
    <mergeCell ref="C25:D26"/>
    <mergeCell ref="A17:A19"/>
    <mergeCell ref="AU17:AU19"/>
    <mergeCell ref="AK17:AK19"/>
    <mergeCell ref="AE17:AE19"/>
    <mergeCell ref="A20:BA21"/>
    <mergeCell ref="AL17:AL19"/>
    <mergeCell ref="AM17:AM19"/>
    <mergeCell ref="AF17:AF19"/>
    <mergeCell ref="AV17:AV19"/>
  </mergeCells>
  <printOptions/>
  <pageMargins left="0.31496062992125984" right="0.15748031496062992" top="1.0236220472440944" bottom="0.3937007874015748" header="0.5118110236220472" footer="0.1968503937007874"/>
  <pageSetup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S237"/>
  <sheetViews>
    <sheetView tabSelected="1" view="pageBreakPreview" zoomScale="70" zoomScaleNormal="75" zoomScaleSheetLayoutView="70" zoomScalePageLayoutView="0" workbookViewId="0" topLeftCell="A16">
      <selection activeCell="B48" sqref="B48"/>
    </sheetView>
  </sheetViews>
  <sheetFormatPr defaultColWidth="9.00390625" defaultRowHeight="12.75"/>
  <cols>
    <col min="1" max="1" width="18.125" style="4" customWidth="1"/>
    <col min="2" max="2" width="78.125" style="5" customWidth="1"/>
    <col min="3" max="5" width="7.125" style="5" customWidth="1"/>
    <col min="6" max="6" width="11.625" style="5" customWidth="1"/>
    <col min="7" max="7" width="8.875" style="5" customWidth="1"/>
    <col min="8" max="10" width="9.75390625" style="5" customWidth="1"/>
    <col min="11" max="11" width="16.625" style="5" customWidth="1"/>
    <col min="12" max="12" width="16.375" style="31" customWidth="1"/>
    <col min="13" max="15" width="16.625" style="31" customWidth="1"/>
    <col min="16" max="19" width="16.375" style="5" customWidth="1"/>
    <col min="20" max="20" width="9.125" style="130" customWidth="1"/>
    <col min="21" max="21" width="10.875" style="130" bestFit="1" customWidth="1"/>
    <col min="22" max="174" width="9.125" style="130" customWidth="1"/>
    <col min="175" max="16384" width="9.125" style="5" customWidth="1"/>
  </cols>
  <sheetData>
    <row r="1" spans="1:19" ht="45" customHeight="1" thickBot="1">
      <c r="A1" s="404" t="s">
        <v>311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3"/>
    </row>
    <row r="2" spans="1:19" ht="102.75" customHeight="1" thickBot="1">
      <c r="A2" s="409">
        <v>104</v>
      </c>
      <c r="B2" s="412" t="s">
        <v>106</v>
      </c>
      <c r="C2" s="418" t="s">
        <v>183</v>
      </c>
      <c r="D2" s="419"/>
      <c r="E2" s="420"/>
      <c r="F2" s="415" t="s">
        <v>107</v>
      </c>
      <c r="G2" s="416"/>
      <c r="H2" s="416"/>
      <c r="I2" s="416"/>
      <c r="J2" s="417"/>
      <c r="K2" s="393" t="s">
        <v>114</v>
      </c>
      <c r="L2" s="393"/>
      <c r="M2" s="393"/>
      <c r="N2" s="393"/>
      <c r="O2" s="393"/>
      <c r="P2" s="393"/>
      <c r="Q2" s="393"/>
      <c r="R2" s="393"/>
      <c r="S2" s="394"/>
    </row>
    <row r="3" spans="1:19" ht="39.75" customHeight="1">
      <c r="A3" s="410"/>
      <c r="B3" s="413"/>
      <c r="C3" s="405" t="s">
        <v>184</v>
      </c>
      <c r="D3" s="407" t="s">
        <v>185</v>
      </c>
      <c r="E3" s="421" t="s">
        <v>186</v>
      </c>
      <c r="F3" s="423" t="s">
        <v>108</v>
      </c>
      <c r="G3" s="397" t="s">
        <v>109</v>
      </c>
      <c r="H3" s="402" t="s">
        <v>110</v>
      </c>
      <c r="I3" s="402"/>
      <c r="J3" s="403"/>
      <c r="K3" s="425" t="s">
        <v>115</v>
      </c>
      <c r="L3" s="426"/>
      <c r="M3" s="399" t="s">
        <v>148</v>
      </c>
      <c r="N3" s="400"/>
      <c r="O3" s="401"/>
      <c r="P3" s="390" t="s">
        <v>149</v>
      </c>
      <c r="Q3" s="391"/>
      <c r="R3" s="391"/>
      <c r="S3" s="392"/>
    </row>
    <row r="4" spans="1:19" ht="16.5" customHeight="1">
      <c r="A4" s="410"/>
      <c r="B4" s="413"/>
      <c r="C4" s="405"/>
      <c r="D4" s="407"/>
      <c r="E4" s="421"/>
      <c r="F4" s="423"/>
      <c r="G4" s="397"/>
      <c r="H4" s="402"/>
      <c r="I4" s="402"/>
      <c r="J4" s="403"/>
      <c r="K4" s="73" t="s">
        <v>154</v>
      </c>
      <c r="L4" s="74" t="s">
        <v>155</v>
      </c>
      <c r="M4" s="76" t="s">
        <v>156</v>
      </c>
      <c r="N4" s="395" t="s">
        <v>157</v>
      </c>
      <c r="O4" s="396"/>
      <c r="P4" s="386" t="s">
        <v>158</v>
      </c>
      <c r="Q4" s="387"/>
      <c r="R4" s="388" t="s">
        <v>219</v>
      </c>
      <c r="S4" s="389"/>
    </row>
    <row r="5" spans="1:19" ht="149.25" customHeight="1" thickBot="1">
      <c r="A5" s="411"/>
      <c r="B5" s="414"/>
      <c r="C5" s="406"/>
      <c r="D5" s="408"/>
      <c r="E5" s="422"/>
      <c r="F5" s="424"/>
      <c r="G5" s="398"/>
      <c r="H5" s="81" t="s">
        <v>111</v>
      </c>
      <c r="I5" s="81" t="s">
        <v>112</v>
      </c>
      <c r="J5" s="82" t="s">
        <v>113</v>
      </c>
      <c r="K5" s="83" t="s">
        <v>153</v>
      </c>
      <c r="L5" s="84" t="s">
        <v>188</v>
      </c>
      <c r="M5" s="85" t="s">
        <v>241</v>
      </c>
      <c r="N5" s="34" t="s">
        <v>242</v>
      </c>
      <c r="O5" s="84" t="s">
        <v>218</v>
      </c>
      <c r="P5" s="83" t="s">
        <v>301</v>
      </c>
      <c r="Q5" s="86" t="s">
        <v>302</v>
      </c>
      <c r="R5" s="86" t="s">
        <v>303</v>
      </c>
      <c r="S5" s="137" t="s">
        <v>297</v>
      </c>
    </row>
    <row r="6" spans="1:19" ht="13.5" thickBot="1">
      <c r="A6" s="87">
        <v>1</v>
      </c>
      <c r="B6" s="88">
        <v>2</v>
      </c>
      <c r="C6" s="87">
        <v>3</v>
      </c>
      <c r="D6" s="87">
        <v>4</v>
      </c>
      <c r="E6" s="201">
        <v>5</v>
      </c>
      <c r="F6" s="196">
        <v>6</v>
      </c>
      <c r="G6" s="89">
        <v>7</v>
      </c>
      <c r="H6" s="89">
        <v>8</v>
      </c>
      <c r="I6" s="89">
        <v>9</v>
      </c>
      <c r="J6" s="89">
        <v>10</v>
      </c>
      <c r="K6" s="89">
        <v>11</v>
      </c>
      <c r="L6" s="89">
        <v>12</v>
      </c>
      <c r="M6" s="89">
        <v>13</v>
      </c>
      <c r="N6" s="89">
        <v>14</v>
      </c>
      <c r="O6" s="89">
        <v>15</v>
      </c>
      <c r="P6" s="89">
        <v>16</v>
      </c>
      <c r="Q6" s="89">
        <v>17</v>
      </c>
      <c r="R6" s="89">
        <v>18</v>
      </c>
      <c r="S6" s="138">
        <v>19</v>
      </c>
    </row>
    <row r="7" spans="1:19" ht="35.25" customHeight="1" thickBot="1">
      <c r="A7" s="90" t="s">
        <v>193</v>
      </c>
      <c r="B7" s="91" t="s">
        <v>194</v>
      </c>
      <c r="C7" s="202"/>
      <c r="D7" s="92"/>
      <c r="E7" s="203"/>
      <c r="F7" s="94">
        <f>F8+F9+F10+F11+F12+F13+F14+F15+F16+F17+F18+F19+F20+F21+F22+F23+F24+F25</f>
        <v>3078</v>
      </c>
      <c r="G7" s="94">
        <f>G8+G9+G10+G11+G12+G13+G14+G15+G16+G17+G18+G19+G20+G21+G22+G23+G24+G25</f>
        <v>1026</v>
      </c>
      <c r="H7" s="94">
        <f>H8+H9+H10+H11+H12+H13+H14+H15+H16+H17+H18+H19+H20+H21+H22+H23+H24+H25</f>
        <v>2052</v>
      </c>
      <c r="I7" s="94">
        <f aca="true" t="shared" si="0" ref="I7:S7">SUM(I8:I25)</f>
        <v>1069</v>
      </c>
      <c r="J7" s="95">
        <f t="shared" si="0"/>
        <v>983</v>
      </c>
      <c r="K7" s="93">
        <f t="shared" si="0"/>
        <v>578</v>
      </c>
      <c r="L7" s="96">
        <f t="shared" si="0"/>
        <v>748</v>
      </c>
      <c r="M7" s="93">
        <f t="shared" si="0"/>
        <v>366</v>
      </c>
      <c r="N7" s="94">
        <f t="shared" si="0"/>
        <v>312</v>
      </c>
      <c r="O7" s="96">
        <f t="shared" si="0"/>
        <v>0</v>
      </c>
      <c r="P7" s="93">
        <f t="shared" si="0"/>
        <v>48</v>
      </c>
      <c r="Q7" s="94">
        <f t="shared" si="0"/>
        <v>0</v>
      </c>
      <c r="R7" s="94">
        <f t="shared" si="0"/>
        <v>0</v>
      </c>
      <c r="S7" s="95">
        <f t="shared" si="0"/>
        <v>0</v>
      </c>
    </row>
    <row r="8" spans="1:19" ht="26.25" customHeight="1" thickBot="1">
      <c r="A8" s="235" t="s">
        <v>195</v>
      </c>
      <c r="B8" s="236" t="s">
        <v>286</v>
      </c>
      <c r="C8" s="162">
        <v>4</v>
      </c>
      <c r="D8" s="97"/>
      <c r="E8" s="211"/>
      <c r="F8" s="315">
        <f>SUM(G8:H8)</f>
        <v>171</v>
      </c>
      <c r="G8" s="316">
        <f>H8/2</f>
        <v>57</v>
      </c>
      <c r="H8" s="316">
        <f aca="true" t="shared" si="1" ref="H8:H17">SUM(K8:N8)</f>
        <v>114</v>
      </c>
      <c r="I8" s="316">
        <f>H8-J8</f>
        <v>47</v>
      </c>
      <c r="J8" s="317">
        <v>67</v>
      </c>
      <c r="K8" s="160">
        <v>34</v>
      </c>
      <c r="L8" s="100">
        <v>23</v>
      </c>
      <c r="M8" s="98">
        <v>34</v>
      </c>
      <c r="N8" s="101">
        <v>23</v>
      </c>
      <c r="O8" s="102"/>
      <c r="P8" s="103"/>
      <c r="Q8" s="101"/>
      <c r="R8" s="101"/>
      <c r="S8" s="139"/>
    </row>
    <row r="9" spans="1:19" ht="26.25" customHeight="1">
      <c r="A9" s="234" t="s">
        <v>196</v>
      </c>
      <c r="B9" s="227" t="s">
        <v>287</v>
      </c>
      <c r="C9" s="162"/>
      <c r="D9" s="97"/>
      <c r="E9" s="211">
        <v>4</v>
      </c>
      <c r="F9" s="98">
        <f>SUM(G9:H9)</f>
        <v>256</v>
      </c>
      <c r="G9" s="99">
        <v>85</v>
      </c>
      <c r="H9" s="99">
        <f>SUM(K9:N9)</f>
        <v>171</v>
      </c>
      <c r="I9" s="99">
        <f>H9-J9</f>
        <v>104</v>
      </c>
      <c r="J9" s="100">
        <v>67</v>
      </c>
      <c r="K9" s="160">
        <v>51</v>
      </c>
      <c r="L9" s="100">
        <v>46</v>
      </c>
      <c r="M9" s="98">
        <v>34</v>
      </c>
      <c r="N9" s="101">
        <v>40</v>
      </c>
      <c r="O9" s="224"/>
      <c r="P9" s="225"/>
      <c r="Q9" s="223"/>
      <c r="R9" s="223"/>
      <c r="S9" s="226"/>
    </row>
    <row r="10" spans="1:19" ht="26.25" customHeight="1">
      <c r="A10" s="232" t="s">
        <v>197</v>
      </c>
      <c r="B10" s="228" t="s">
        <v>159</v>
      </c>
      <c r="C10" s="163"/>
      <c r="D10" s="42"/>
      <c r="E10" s="212">
        <v>4</v>
      </c>
      <c r="F10" s="65">
        <f aca="true" t="shared" si="2" ref="F10:F17">SUM(G10:H10)</f>
        <v>257</v>
      </c>
      <c r="G10" s="28">
        <v>86</v>
      </c>
      <c r="H10" s="28">
        <f t="shared" si="1"/>
        <v>171</v>
      </c>
      <c r="I10" s="28">
        <f aca="true" t="shared" si="3" ref="I10:I25">H10-J10</f>
        <v>0</v>
      </c>
      <c r="J10" s="66">
        <v>171</v>
      </c>
      <c r="K10" s="161">
        <v>34</v>
      </c>
      <c r="L10" s="66">
        <v>46</v>
      </c>
      <c r="M10" s="65">
        <v>48</v>
      </c>
      <c r="N10" s="44">
        <v>43</v>
      </c>
      <c r="O10" s="50"/>
      <c r="P10" s="79"/>
      <c r="Q10" s="44"/>
      <c r="R10" s="44"/>
      <c r="S10" s="140"/>
    </row>
    <row r="11" spans="1:19" ht="41.25" customHeight="1">
      <c r="A11" s="232" t="s">
        <v>198</v>
      </c>
      <c r="B11" s="228" t="s">
        <v>239</v>
      </c>
      <c r="C11" s="163">
        <v>4</v>
      </c>
      <c r="D11" s="42"/>
      <c r="E11" s="212"/>
      <c r="F11" s="65">
        <f t="shared" si="2"/>
        <v>427</v>
      </c>
      <c r="G11" s="28">
        <v>142</v>
      </c>
      <c r="H11" s="28">
        <f t="shared" si="1"/>
        <v>285</v>
      </c>
      <c r="I11" s="28">
        <f t="shared" si="3"/>
        <v>285</v>
      </c>
      <c r="J11" s="66">
        <v>0</v>
      </c>
      <c r="K11" s="161">
        <v>89</v>
      </c>
      <c r="L11" s="66">
        <v>85</v>
      </c>
      <c r="M11" s="65">
        <v>39</v>
      </c>
      <c r="N11" s="44">
        <v>72</v>
      </c>
      <c r="O11" s="50"/>
      <c r="P11" s="79"/>
      <c r="Q11" s="44"/>
      <c r="R11" s="44"/>
      <c r="S11" s="140"/>
    </row>
    <row r="12" spans="1:19" ht="26.25" customHeight="1">
      <c r="A12" s="232" t="s">
        <v>199</v>
      </c>
      <c r="B12" s="228" t="s">
        <v>160</v>
      </c>
      <c r="C12" s="163"/>
      <c r="D12" s="42"/>
      <c r="E12" s="212">
        <v>2</v>
      </c>
      <c r="F12" s="65">
        <f t="shared" si="2"/>
        <v>256</v>
      </c>
      <c r="G12" s="28">
        <v>85</v>
      </c>
      <c r="H12" s="28">
        <f t="shared" si="1"/>
        <v>171</v>
      </c>
      <c r="I12" s="28">
        <f t="shared" si="3"/>
        <v>96</v>
      </c>
      <c r="J12" s="66">
        <v>75</v>
      </c>
      <c r="K12" s="161">
        <v>79</v>
      </c>
      <c r="L12" s="66">
        <v>92</v>
      </c>
      <c r="M12" s="65"/>
      <c r="N12" s="44"/>
      <c r="O12" s="50"/>
      <c r="P12" s="79"/>
      <c r="Q12" s="44"/>
      <c r="R12" s="44"/>
      <c r="S12" s="140"/>
    </row>
    <row r="13" spans="1:19" ht="26.25" customHeight="1">
      <c r="A13" s="232" t="s">
        <v>200</v>
      </c>
      <c r="B13" s="228" t="s">
        <v>91</v>
      </c>
      <c r="C13" s="163"/>
      <c r="D13" s="42" t="s">
        <v>245</v>
      </c>
      <c r="E13" s="212">
        <v>4</v>
      </c>
      <c r="F13" s="65">
        <f t="shared" si="2"/>
        <v>257</v>
      </c>
      <c r="G13" s="28">
        <v>86</v>
      </c>
      <c r="H13" s="28">
        <f t="shared" si="1"/>
        <v>171</v>
      </c>
      <c r="I13" s="28">
        <f t="shared" si="3"/>
        <v>0</v>
      </c>
      <c r="J13" s="66">
        <v>171</v>
      </c>
      <c r="K13" s="161">
        <v>34</v>
      </c>
      <c r="L13" s="66">
        <v>67</v>
      </c>
      <c r="M13" s="65">
        <v>34</v>
      </c>
      <c r="N13" s="44">
        <v>36</v>
      </c>
      <c r="O13" s="50"/>
      <c r="P13" s="79"/>
      <c r="Q13" s="44"/>
      <c r="R13" s="44"/>
      <c r="S13" s="140"/>
    </row>
    <row r="14" spans="1:19" ht="26.25" customHeight="1">
      <c r="A14" s="232" t="s">
        <v>201</v>
      </c>
      <c r="B14" s="228" t="s">
        <v>162</v>
      </c>
      <c r="C14" s="163"/>
      <c r="D14" s="42"/>
      <c r="E14" s="212">
        <v>2</v>
      </c>
      <c r="F14" s="65">
        <f t="shared" si="2"/>
        <v>108</v>
      </c>
      <c r="G14" s="28">
        <f aca="true" t="shared" si="4" ref="G14:G25">H14/2</f>
        <v>36</v>
      </c>
      <c r="H14" s="28">
        <f t="shared" si="1"/>
        <v>72</v>
      </c>
      <c r="I14" s="28">
        <f t="shared" si="3"/>
        <v>52</v>
      </c>
      <c r="J14" s="66">
        <v>20</v>
      </c>
      <c r="K14" s="161">
        <v>34</v>
      </c>
      <c r="L14" s="66">
        <v>38</v>
      </c>
      <c r="M14" s="65"/>
      <c r="N14" s="44"/>
      <c r="O14" s="50"/>
      <c r="P14" s="79"/>
      <c r="Q14" s="44"/>
      <c r="R14" s="44"/>
      <c r="S14" s="140"/>
    </row>
    <row r="15" spans="1:19" ht="26.25" customHeight="1">
      <c r="A15" s="232" t="s">
        <v>204</v>
      </c>
      <c r="B15" s="228" t="s">
        <v>202</v>
      </c>
      <c r="C15" s="163"/>
      <c r="D15" s="42"/>
      <c r="E15" s="212">
        <v>2</v>
      </c>
      <c r="F15" s="65">
        <f t="shared" si="2"/>
        <v>162</v>
      </c>
      <c r="G15" s="28">
        <f t="shared" si="4"/>
        <v>54</v>
      </c>
      <c r="H15" s="28">
        <f t="shared" si="1"/>
        <v>108</v>
      </c>
      <c r="I15" s="28">
        <f t="shared" si="3"/>
        <v>5</v>
      </c>
      <c r="J15" s="66">
        <v>103</v>
      </c>
      <c r="K15" s="161">
        <v>34</v>
      </c>
      <c r="L15" s="66">
        <v>74</v>
      </c>
      <c r="M15" s="65"/>
      <c r="N15" s="44"/>
      <c r="O15" s="50"/>
      <c r="P15" s="79"/>
      <c r="Q15" s="44"/>
      <c r="R15" s="44"/>
      <c r="S15" s="140"/>
    </row>
    <row r="16" spans="1:19" ht="26.25" customHeight="1">
      <c r="A16" s="232" t="s">
        <v>205</v>
      </c>
      <c r="B16" s="228" t="s">
        <v>173</v>
      </c>
      <c r="C16" s="163">
        <v>4</v>
      </c>
      <c r="D16" s="42"/>
      <c r="E16" s="212"/>
      <c r="F16" s="65">
        <f t="shared" si="2"/>
        <v>216</v>
      </c>
      <c r="G16" s="28">
        <f t="shared" si="4"/>
        <v>72</v>
      </c>
      <c r="H16" s="28">
        <f t="shared" si="1"/>
        <v>144</v>
      </c>
      <c r="I16" s="28">
        <f t="shared" si="3"/>
        <v>104</v>
      </c>
      <c r="J16" s="66">
        <v>40</v>
      </c>
      <c r="K16" s="161">
        <v>34</v>
      </c>
      <c r="L16" s="66">
        <v>46</v>
      </c>
      <c r="M16" s="65">
        <v>34</v>
      </c>
      <c r="N16" s="44">
        <v>30</v>
      </c>
      <c r="O16" s="50"/>
      <c r="P16" s="79"/>
      <c r="Q16" s="44"/>
      <c r="R16" s="44"/>
      <c r="S16" s="140"/>
    </row>
    <row r="17" spans="1:19" ht="26.25" customHeight="1">
      <c r="A17" s="232" t="s">
        <v>207</v>
      </c>
      <c r="B17" s="228" t="s">
        <v>203</v>
      </c>
      <c r="C17" s="163"/>
      <c r="D17" s="42"/>
      <c r="E17" s="212">
        <v>2</v>
      </c>
      <c r="F17" s="65">
        <f t="shared" si="2"/>
        <v>171</v>
      </c>
      <c r="G17" s="28">
        <f t="shared" si="4"/>
        <v>57</v>
      </c>
      <c r="H17" s="28">
        <f t="shared" si="1"/>
        <v>114</v>
      </c>
      <c r="I17" s="28">
        <f t="shared" si="3"/>
        <v>74</v>
      </c>
      <c r="J17" s="66">
        <v>40</v>
      </c>
      <c r="K17" s="161">
        <v>51</v>
      </c>
      <c r="L17" s="66">
        <v>63</v>
      </c>
      <c r="M17" s="65"/>
      <c r="N17" s="44"/>
      <c r="O17" s="50"/>
      <c r="P17" s="79"/>
      <c r="Q17" s="44"/>
      <c r="R17" s="44"/>
      <c r="S17" s="140"/>
    </row>
    <row r="18" spans="1:174" s="24" customFormat="1" ht="26.25" customHeight="1">
      <c r="A18" s="232" t="s">
        <v>208</v>
      </c>
      <c r="B18" s="229" t="s">
        <v>161</v>
      </c>
      <c r="C18" s="163"/>
      <c r="D18" s="42"/>
      <c r="E18" s="212">
        <v>3</v>
      </c>
      <c r="F18" s="65">
        <f aca="true" t="shared" si="5" ref="F18:F25">SUM(G18:H18)</f>
        <v>257</v>
      </c>
      <c r="G18" s="28">
        <v>86</v>
      </c>
      <c r="H18" s="28">
        <f>SUM(K18:N18)</f>
        <v>171</v>
      </c>
      <c r="I18" s="28">
        <f t="shared" si="3"/>
        <v>96</v>
      </c>
      <c r="J18" s="66">
        <v>75</v>
      </c>
      <c r="K18" s="161">
        <v>51</v>
      </c>
      <c r="L18" s="66">
        <v>69</v>
      </c>
      <c r="M18" s="65">
        <v>51</v>
      </c>
      <c r="N18" s="44"/>
      <c r="O18" s="50"/>
      <c r="P18" s="79"/>
      <c r="Q18" s="44"/>
      <c r="R18" s="44"/>
      <c r="S18" s="140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/>
      <c r="DA18" s="131"/>
      <c r="DB18" s="131"/>
      <c r="DC18" s="131"/>
      <c r="DD18" s="131"/>
      <c r="DE18" s="131"/>
      <c r="DF18" s="131"/>
      <c r="DG18" s="131"/>
      <c r="DH18" s="131"/>
      <c r="DI18" s="131"/>
      <c r="DJ18" s="131"/>
      <c r="DK18" s="131"/>
      <c r="DL18" s="131"/>
      <c r="DM18" s="131"/>
      <c r="DN18" s="131"/>
      <c r="DO18" s="131"/>
      <c r="DP18" s="131"/>
      <c r="DQ18" s="131"/>
      <c r="DR18" s="131"/>
      <c r="DS18" s="131"/>
      <c r="DT18" s="131"/>
      <c r="DU18" s="131"/>
      <c r="DV18" s="131"/>
      <c r="DW18" s="131"/>
      <c r="DX18" s="131"/>
      <c r="DY18" s="131"/>
      <c r="DZ18" s="131"/>
      <c r="EA18" s="131"/>
      <c r="EB18" s="131"/>
      <c r="EC18" s="131"/>
      <c r="ED18" s="131"/>
      <c r="EE18" s="131"/>
      <c r="EF18" s="131"/>
      <c r="EG18" s="131"/>
      <c r="EH18" s="131"/>
      <c r="EI18" s="131"/>
      <c r="EJ18" s="131"/>
      <c r="EK18" s="131"/>
      <c r="EL18" s="131"/>
      <c r="EM18" s="131"/>
      <c r="EN18" s="131"/>
      <c r="EO18" s="131"/>
      <c r="EP18" s="131"/>
      <c r="EQ18" s="131"/>
      <c r="ER18" s="131"/>
      <c r="ES18" s="131"/>
      <c r="ET18" s="131"/>
      <c r="EU18" s="131"/>
      <c r="EV18" s="131"/>
      <c r="EW18" s="131"/>
      <c r="EX18" s="131"/>
      <c r="EY18" s="131"/>
      <c r="EZ18" s="131"/>
      <c r="FA18" s="131"/>
      <c r="FB18" s="131"/>
      <c r="FC18" s="131"/>
      <c r="FD18" s="131"/>
      <c r="FE18" s="131"/>
      <c r="FF18" s="131"/>
      <c r="FG18" s="131"/>
      <c r="FH18" s="131"/>
      <c r="FI18" s="131"/>
      <c r="FJ18" s="131"/>
      <c r="FK18" s="131"/>
      <c r="FL18" s="131"/>
      <c r="FM18" s="131"/>
      <c r="FN18" s="131"/>
      <c r="FO18" s="131"/>
      <c r="FP18" s="131"/>
      <c r="FQ18" s="131"/>
      <c r="FR18" s="131"/>
    </row>
    <row r="19" spans="1:174" s="24" customFormat="1" ht="26.25" customHeight="1">
      <c r="A19" s="232" t="s">
        <v>209</v>
      </c>
      <c r="B19" s="229" t="s">
        <v>206</v>
      </c>
      <c r="C19" s="163"/>
      <c r="D19" s="42"/>
      <c r="E19" s="212">
        <v>1</v>
      </c>
      <c r="F19" s="65">
        <f t="shared" si="5"/>
        <v>54</v>
      </c>
      <c r="G19" s="28">
        <f t="shared" si="4"/>
        <v>18</v>
      </c>
      <c r="H19" s="28">
        <f>SUM(K19:M19)</f>
        <v>36</v>
      </c>
      <c r="I19" s="28">
        <f t="shared" si="3"/>
        <v>26</v>
      </c>
      <c r="J19" s="66">
        <v>10</v>
      </c>
      <c r="K19" s="161">
        <v>36</v>
      </c>
      <c r="L19" s="66"/>
      <c r="M19" s="65"/>
      <c r="N19" s="44"/>
      <c r="O19" s="50"/>
      <c r="P19" s="79"/>
      <c r="Q19" s="44"/>
      <c r="R19" s="44"/>
      <c r="S19" s="140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1"/>
      <c r="CY19" s="131"/>
      <c r="CZ19" s="131"/>
      <c r="DA19" s="131"/>
      <c r="DB19" s="131"/>
      <c r="DC19" s="131"/>
      <c r="DD19" s="131"/>
      <c r="DE19" s="131"/>
      <c r="DF19" s="131"/>
      <c r="DG19" s="131"/>
      <c r="DH19" s="131"/>
      <c r="DI19" s="131"/>
      <c r="DJ19" s="131"/>
      <c r="DK19" s="131"/>
      <c r="DL19" s="131"/>
      <c r="DM19" s="131"/>
      <c r="DN19" s="131"/>
      <c r="DO19" s="131"/>
      <c r="DP19" s="131"/>
      <c r="DQ19" s="131"/>
      <c r="DR19" s="131"/>
      <c r="DS19" s="131"/>
      <c r="DT19" s="131"/>
      <c r="DU19" s="131"/>
      <c r="DV19" s="131"/>
      <c r="DW19" s="131"/>
      <c r="DX19" s="131"/>
      <c r="DY19" s="131"/>
      <c r="DZ19" s="131"/>
      <c r="EA19" s="131"/>
      <c r="EB19" s="131"/>
      <c r="EC19" s="131"/>
      <c r="ED19" s="131"/>
      <c r="EE19" s="131"/>
      <c r="EF19" s="131"/>
      <c r="EG19" s="131"/>
      <c r="EH19" s="131"/>
      <c r="EI19" s="131"/>
      <c r="EJ19" s="131"/>
      <c r="EK19" s="131"/>
      <c r="EL19" s="131"/>
      <c r="EM19" s="131"/>
      <c r="EN19" s="131"/>
      <c r="EO19" s="131"/>
      <c r="EP19" s="131"/>
      <c r="EQ19" s="131"/>
      <c r="ER19" s="131"/>
      <c r="ES19" s="131"/>
      <c r="ET19" s="131"/>
      <c r="EU19" s="131"/>
      <c r="EV19" s="131"/>
      <c r="EW19" s="131"/>
      <c r="EX19" s="131"/>
      <c r="EY19" s="131"/>
      <c r="EZ19" s="131"/>
      <c r="FA19" s="131"/>
      <c r="FB19" s="131"/>
      <c r="FC19" s="131"/>
      <c r="FD19" s="131"/>
      <c r="FE19" s="131"/>
      <c r="FF19" s="131"/>
      <c r="FG19" s="131"/>
      <c r="FH19" s="131"/>
      <c r="FI19" s="131"/>
      <c r="FJ19" s="131"/>
      <c r="FK19" s="131"/>
      <c r="FL19" s="131"/>
      <c r="FM19" s="131"/>
      <c r="FN19" s="131"/>
      <c r="FO19" s="131"/>
      <c r="FP19" s="131"/>
      <c r="FQ19" s="131"/>
      <c r="FR19" s="131"/>
    </row>
    <row r="20" spans="1:174" s="24" customFormat="1" ht="26.25" customHeight="1">
      <c r="A20" s="232" t="s">
        <v>210</v>
      </c>
      <c r="B20" s="229" t="s">
        <v>212</v>
      </c>
      <c r="C20" s="163"/>
      <c r="D20" s="42"/>
      <c r="E20" s="212">
        <v>2</v>
      </c>
      <c r="F20" s="65">
        <f t="shared" si="5"/>
        <v>108</v>
      </c>
      <c r="G20" s="28">
        <f t="shared" si="4"/>
        <v>36</v>
      </c>
      <c r="H20" s="28">
        <f>SUM(K20:M20)</f>
        <v>72</v>
      </c>
      <c r="I20" s="28">
        <f t="shared" si="3"/>
        <v>60</v>
      </c>
      <c r="J20" s="66">
        <v>12</v>
      </c>
      <c r="K20" s="161"/>
      <c r="L20" s="66">
        <v>72</v>
      </c>
      <c r="M20" s="65"/>
      <c r="N20" s="44"/>
      <c r="O20" s="50"/>
      <c r="P20" s="79"/>
      <c r="Q20" s="44"/>
      <c r="R20" s="44"/>
      <c r="S20" s="140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  <c r="CF20" s="131"/>
      <c r="CG20" s="131"/>
      <c r="CH20" s="131"/>
      <c r="CI20" s="131"/>
      <c r="CJ20" s="131"/>
      <c r="CK20" s="131"/>
      <c r="CL20" s="131"/>
      <c r="CM20" s="131"/>
      <c r="CN20" s="131"/>
      <c r="CO20" s="131"/>
      <c r="CP20" s="131"/>
      <c r="CQ20" s="131"/>
      <c r="CR20" s="131"/>
      <c r="CS20" s="131"/>
      <c r="CT20" s="131"/>
      <c r="CU20" s="131"/>
      <c r="CV20" s="131"/>
      <c r="CW20" s="131"/>
      <c r="CX20" s="131"/>
      <c r="CY20" s="131"/>
      <c r="CZ20" s="131"/>
      <c r="DA20" s="131"/>
      <c r="DB20" s="131"/>
      <c r="DC20" s="131"/>
      <c r="DD20" s="131"/>
      <c r="DE20" s="131"/>
      <c r="DF20" s="131"/>
      <c r="DG20" s="131"/>
      <c r="DH20" s="131"/>
      <c r="DI20" s="131"/>
      <c r="DJ20" s="131"/>
      <c r="DK20" s="131"/>
      <c r="DL20" s="131"/>
      <c r="DM20" s="131"/>
      <c r="DN20" s="131"/>
      <c r="DO20" s="131"/>
      <c r="DP20" s="131"/>
      <c r="DQ20" s="131"/>
      <c r="DR20" s="131"/>
      <c r="DS20" s="131"/>
      <c r="DT20" s="131"/>
      <c r="DU20" s="131"/>
      <c r="DV20" s="131"/>
      <c r="DW20" s="131"/>
      <c r="DX20" s="131"/>
      <c r="DY20" s="131"/>
      <c r="DZ20" s="131"/>
      <c r="EA20" s="131"/>
      <c r="EB20" s="131"/>
      <c r="EC20" s="131"/>
      <c r="ED20" s="131"/>
      <c r="EE20" s="131"/>
      <c r="EF20" s="131"/>
      <c r="EG20" s="131"/>
      <c r="EH20" s="131"/>
      <c r="EI20" s="131"/>
      <c r="EJ20" s="131"/>
      <c r="EK20" s="131"/>
      <c r="EL20" s="131"/>
      <c r="EM20" s="131"/>
      <c r="EN20" s="131"/>
      <c r="EO20" s="131"/>
      <c r="EP20" s="131"/>
      <c r="EQ20" s="131"/>
      <c r="ER20" s="131"/>
      <c r="ES20" s="131"/>
      <c r="ET20" s="131"/>
      <c r="EU20" s="131"/>
      <c r="EV20" s="131"/>
      <c r="EW20" s="131"/>
      <c r="EX20" s="131"/>
      <c r="EY20" s="131"/>
      <c r="EZ20" s="131"/>
      <c r="FA20" s="131"/>
      <c r="FB20" s="131"/>
      <c r="FC20" s="131"/>
      <c r="FD20" s="131"/>
      <c r="FE20" s="131"/>
      <c r="FF20" s="131"/>
      <c r="FG20" s="131"/>
      <c r="FH20" s="131"/>
      <c r="FI20" s="131"/>
      <c r="FJ20" s="131"/>
      <c r="FK20" s="131"/>
      <c r="FL20" s="131"/>
      <c r="FM20" s="131"/>
      <c r="FN20" s="131"/>
      <c r="FO20" s="131"/>
      <c r="FP20" s="131"/>
      <c r="FQ20" s="131"/>
      <c r="FR20" s="131"/>
    </row>
    <row r="21" spans="1:174" s="24" customFormat="1" ht="26.25" customHeight="1">
      <c r="A21" s="232" t="s">
        <v>211</v>
      </c>
      <c r="B21" s="229" t="s">
        <v>213</v>
      </c>
      <c r="C21" s="163"/>
      <c r="D21" s="42"/>
      <c r="E21" s="212">
        <v>3</v>
      </c>
      <c r="F21" s="65">
        <f t="shared" si="5"/>
        <v>54</v>
      </c>
      <c r="G21" s="28">
        <f t="shared" si="4"/>
        <v>18</v>
      </c>
      <c r="H21" s="28">
        <f>SUM(K21:M21)</f>
        <v>36</v>
      </c>
      <c r="I21" s="28">
        <f t="shared" si="3"/>
        <v>30</v>
      </c>
      <c r="J21" s="66">
        <v>6</v>
      </c>
      <c r="K21" s="161"/>
      <c r="L21" s="66"/>
      <c r="M21" s="65">
        <v>36</v>
      </c>
      <c r="N21" s="44"/>
      <c r="O21" s="50"/>
      <c r="P21" s="79"/>
      <c r="Q21" s="44"/>
      <c r="R21" s="44"/>
      <c r="S21" s="140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1"/>
      <c r="BN21" s="131"/>
      <c r="BO21" s="131"/>
      <c r="BP21" s="131"/>
      <c r="BQ21" s="131"/>
      <c r="BR21" s="131"/>
      <c r="BS21" s="131"/>
      <c r="BT21" s="131"/>
      <c r="BU21" s="131"/>
      <c r="BV21" s="131"/>
      <c r="BW21" s="131"/>
      <c r="BX21" s="131"/>
      <c r="BY21" s="131"/>
      <c r="BZ21" s="131"/>
      <c r="CA21" s="131"/>
      <c r="CB21" s="131"/>
      <c r="CC21" s="131"/>
      <c r="CD21" s="131"/>
      <c r="CE21" s="131"/>
      <c r="CF21" s="131"/>
      <c r="CG21" s="131"/>
      <c r="CH21" s="131"/>
      <c r="CI21" s="131"/>
      <c r="CJ21" s="131"/>
      <c r="CK21" s="131"/>
      <c r="CL21" s="131"/>
      <c r="CM21" s="131"/>
      <c r="CN21" s="131"/>
      <c r="CO21" s="131"/>
      <c r="CP21" s="131"/>
      <c r="CQ21" s="131"/>
      <c r="CR21" s="131"/>
      <c r="CS21" s="131"/>
      <c r="CT21" s="131"/>
      <c r="CU21" s="131"/>
      <c r="CV21" s="131"/>
      <c r="CW21" s="131"/>
      <c r="CX21" s="131"/>
      <c r="CY21" s="131"/>
      <c r="CZ21" s="131"/>
      <c r="DA21" s="131"/>
      <c r="DB21" s="131"/>
      <c r="DC21" s="131"/>
      <c r="DD21" s="131"/>
      <c r="DE21" s="131"/>
      <c r="DF21" s="131"/>
      <c r="DG21" s="131"/>
      <c r="DH21" s="131"/>
      <c r="DI21" s="131"/>
      <c r="DJ21" s="131"/>
      <c r="DK21" s="131"/>
      <c r="DL21" s="131"/>
      <c r="DM21" s="131"/>
      <c r="DN21" s="131"/>
      <c r="DO21" s="131"/>
      <c r="DP21" s="131"/>
      <c r="DQ21" s="131"/>
      <c r="DR21" s="131"/>
      <c r="DS21" s="131"/>
      <c r="DT21" s="131"/>
      <c r="DU21" s="131"/>
      <c r="DV21" s="131"/>
      <c r="DW21" s="131"/>
      <c r="DX21" s="131"/>
      <c r="DY21" s="131"/>
      <c r="DZ21" s="131"/>
      <c r="EA21" s="131"/>
      <c r="EB21" s="131"/>
      <c r="EC21" s="131"/>
      <c r="ED21" s="131"/>
      <c r="EE21" s="131"/>
      <c r="EF21" s="131"/>
      <c r="EG21" s="131"/>
      <c r="EH21" s="131"/>
      <c r="EI21" s="131"/>
      <c r="EJ21" s="131"/>
      <c r="EK21" s="131"/>
      <c r="EL21" s="131"/>
      <c r="EM21" s="131"/>
      <c r="EN21" s="131"/>
      <c r="EO21" s="131"/>
      <c r="EP21" s="131"/>
      <c r="EQ21" s="131"/>
      <c r="ER21" s="131"/>
      <c r="ES21" s="131"/>
      <c r="ET21" s="131"/>
      <c r="EU21" s="131"/>
      <c r="EV21" s="131"/>
      <c r="EW21" s="131"/>
      <c r="EX21" s="131"/>
      <c r="EY21" s="131"/>
      <c r="EZ21" s="131"/>
      <c r="FA21" s="131"/>
      <c r="FB21" s="131"/>
      <c r="FC21" s="131"/>
      <c r="FD21" s="131"/>
      <c r="FE21" s="131"/>
      <c r="FF21" s="131"/>
      <c r="FG21" s="131"/>
      <c r="FH21" s="131"/>
      <c r="FI21" s="131"/>
      <c r="FJ21" s="131"/>
      <c r="FK21" s="131"/>
      <c r="FL21" s="131"/>
      <c r="FM21" s="131"/>
      <c r="FN21" s="131"/>
      <c r="FO21" s="131"/>
      <c r="FP21" s="131"/>
      <c r="FQ21" s="131"/>
      <c r="FR21" s="131"/>
    </row>
    <row r="22" spans="1:174" s="24" customFormat="1" ht="26.25" customHeight="1">
      <c r="A22" s="232" t="s">
        <v>220</v>
      </c>
      <c r="B22" s="229" t="s">
        <v>285</v>
      </c>
      <c r="C22" s="163"/>
      <c r="D22" s="42"/>
      <c r="E22" s="214">
        <v>3</v>
      </c>
      <c r="F22" s="65">
        <f>SUM(G22:H22)</f>
        <v>54</v>
      </c>
      <c r="G22" s="28">
        <f t="shared" si="4"/>
        <v>18</v>
      </c>
      <c r="H22" s="28">
        <f>SUM(K22:M22)</f>
        <v>36</v>
      </c>
      <c r="I22" s="28">
        <f>H22-J22</f>
        <v>30</v>
      </c>
      <c r="J22" s="66">
        <v>6</v>
      </c>
      <c r="K22" s="161"/>
      <c r="L22" s="66"/>
      <c r="M22" s="65">
        <v>36</v>
      </c>
      <c r="N22" s="44"/>
      <c r="O22" s="50"/>
      <c r="P22" s="79"/>
      <c r="Q22" s="44"/>
      <c r="R22" s="44"/>
      <c r="S22" s="140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  <c r="BM22" s="131"/>
      <c r="BN22" s="131"/>
      <c r="BO22" s="131"/>
      <c r="BP22" s="131"/>
      <c r="BQ22" s="131"/>
      <c r="BR22" s="131"/>
      <c r="BS22" s="131"/>
      <c r="BT22" s="131"/>
      <c r="BU22" s="131"/>
      <c r="BV22" s="131"/>
      <c r="BW22" s="131"/>
      <c r="BX22" s="131"/>
      <c r="BY22" s="131"/>
      <c r="BZ22" s="131"/>
      <c r="CA22" s="131"/>
      <c r="CB22" s="131"/>
      <c r="CC22" s="131"/>
      <c r="CD22" s="131"/>
      <c r="CE22" s="131"/>
      <c r="CF22" s="131"/>
      <c r="CG22" s="131"/>
      <c r="CH22" s="131"/>
      <c r="CI22" s="131"/>
      <c r="CJ22" s="131"/>
      <c r="CK22" s="131"/>
      <c r="CL22" s="131"/>
      <c r="CM22" s="131"/>
      <c r="CN22" s="131"/>
      <c r="CO22" s="131"/>
      <c r="CP22" s="131"/>
      <c r="CQ22" s="131"/>
      <c r="CR22" s="131"/>
      <c r="CS22" s="131"/>
      <c r="CT22" s="131"/>
      <c r="CU22" s="131"/>
      <c r="CV22" s="131"/>
      <c r="CW22" s="131"/>
      <c r="CX22" s="131"/>
      <c r="CY22" s="131"/>
      <c r="CZ22" s="131"/>
      <c r="DA22" s="131"/>
      <c r="DB22" s="131"/>
      <c r="DC22" s="131"/>
      <c r="DD22" s="131"/>
      <c r="DE22" s="131"/>
      <c r="DF22" s="131"/>
      <c r="DG22" s="131"/>
      <c r="DH22" s="131"/>
      <c r="DI22" s="131"/>
      <c r="DJ22" s="131"/>
      <c r="DK22" s="131"/>
      <c r="DL22" s="131"/>
      <c r="DM22" s="131"/>
      <c r="DN22" s="131"/>
      <c r="DO22" s="131"/>
      <c r="DP22" s="131"/>
      <c r="DQ22" s="131"/>
      <c r="DR22" s="131"/>
      <c r="DS22" s="131"/>
      <c r="DT22" s="131"/>
      <c r="DU22" s="131"/>
      <c r="DV22" s="131"/>
      <c r="DW22" s="131"/>
      <c r="DX22" s="131"/>
      <c r="DY22" s="131"/>
      <c r="DZ22" s="131"/>
      <c r="EA22" s="131"/>
      <c r="EB22" s="131"/>
      <c r="EC22" s="131"/>
      <c r="ED22" s="131"/>
      <c r="EE22" s="131"/>
      <c r="EF22" s="131"/>
      <c r="EG22" s="131"/>
      <c r="EH22" s="131"/>
      <c r="EI22" s="131"/>
      <c r="EJ22" s="131"/>
      <c r="EK22" s="131"/>
      <c r="EL22" s="131"/>
      <c r="EM22" s="131"/>
      <c r="EN22" s="131"/>
      <c r="EO22" s="131"/>
      <c r="EP22" s="131"/>
      <c r="EQ22" s="131"/>
      <c r="ER22" s="131"/>
      <c r="ES22" s="131"/>
      <c r="ET22" s="131"/>
      <c r="EU22" s="131"/>
      <c r="EV22" s="131"/>
      <c r="EW22" s="131"/>
      <c r="EX22" s="131"/>
      <c r="EY22" s="131"/>
      <c r="EZ22" s="131"/>
      <c r="FA22" s="131"/>
      <c r="FB22" s="131"/>
      <c r="FC22" s="131"/>
      <c r="FD22" s="131"/>
      <c r="FE22" s="131"/>
      <c r="FF22" s="131"/>
      <c r="FG22" s="131"/>
      <c r="FH22" s="131"/>
      <c r="FI22" s="131"/>
      <c r="FJ22" s="131"/>
      <c r="FK22" s="131"/>
      <c r="FL22" s="131"/>
      <c r="FM22" s="131"/>
      <c r="FN22" s="131"/>
      <c r="FO22" s="131"/>
      <c r="FP22" s="131"/>
      <c r="FQ22" s="131"/>
      <c r="FR22" s="131"/>
    </row>
    <row r="23" spans="1:174" s="24" customFormat="1" ht="24.75" customHeight="1">
      <c r="A23" s="232" t="s">
        <v>221</v>
      </c>
      <c r="B23" s="229" t="s">
        <v>224</v>
      </c>
      <c r="C23" s="163"/>
      <c r="D23" s="42"/>
      <c r="E23" s="212">
        <v>4</v>
      </c>
      <c r="F23" s="65">
        <f t="shared" si="5"/>
        <v>144</v>
      </c>
      <c r="G23" s="28">
        <f t="shared" si="4"/>
        <v>48</v>
      </c>
      <c r="H23" s="28">
        <f>SUM(K23:S23)</f>
        <v>96</v>
      </c>
      <c r="I23" s="28">
        <f t="shared" si="3"/>
        <v>0</v>
      </c>
      <c r="J23" s="66">
        <v>96</v>
      </c>
      <c r="K23" s="161">
        <v>17</v>
      </c>
      <c r="L23" s="66">
        <v>27</v>
      </c>
      <c r="M23" s="65">
        <v>20</v>
      </c>
      <c r="N23" s="44">
        <v>32</v>
      </c>
      <c r="O23" s="50"/>
      <c r="P23" s="79"/>
      <c r="Q23" s="44"/>
      <c r="R23" s="44"/>
      <c r="S23" s="140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  <c r="BI23" s="131"/>
      <c r="BJ23" s="131"/>
      <c r="BK23" s="131"/>
      <c r="BL23" s="131"/>
      <c r="BM23" s="131"/>
      <c r="BN23" s="131"/>
      <c r="BO23" s="131"/>
      <c r="BP23" s="131"/>
      <c r="BQ23" s="131"/>
      <c r="BR23" s="131"/>
      <c r="BS23" s="131"/>
      <c r="BT23" s="131"/>
      <c r="BU23" s="131"/>
      <c r="BV23" s="131"/>
      <c r="BW23" s="131"/>
      <c r="BX23" s="131"/>
      <c r="BY23" s="131"/>
      <c r="BZ23" s="131"/>
      <c r="CA23" s="131"/>
      <c r="CB23" s="131"/>
      <c r="CC23" s="131"/>
      <c r="CD23" s="131"/>
      <c r="CE23" s="131"/>
      <c r="CF23" s="131"/>
      <c r="CG23" s="131"/>
      <c r="CH23" s="131"/>
      <c r="CI23" s="131"/>
      <c r="CJ23" s="131"/>
      <c r="CK23" s="131"/>
      <c r="CL23" s="131"/>
      <c r="CM23" s="131"/>
      <c r="CN23" s="131"/>
      <c r="CO23" s="131"/>
      <c r="CP23" s="131"/>
      <c r="CQ23" s="131"/>
      <c r="CR23" s="131"/>
      <c r="CS23" s="131"/>
      <c r="CT23" s="131"/>
      <c r="CU23" s="131"/>
      <c r="CV23" s="131"/>
      <c r="CW23" s="131"/>
      <c r="CX23" s="131"/>
      <c r="CY23" s="131"/>
      <c r="CZ23" s="131"/>
      <c r="DA23" s="131"/>
      <c r="DB23" s="131"/>
      <c r="DC23" s="131"/>
      <c r="DD23" s="131"/>
      <c r="DE23" s="131"/>
      <c r="DF23" s="131"/>
      <c r="DG23" s="131"/>
      <c r="DH23" s="131"/>
      <c r="DI23" s="131"/>
      <c r="DJ23" s="131"/>
      <c r="DK23" s="131"/>
      <c r="DL23" s="131"/>
      <c r="DM23" s="131"/>
      <c r="DN23" s="131"/>
      <c r="DO23" s="131"/>
      <c r="DP23" s="131"/>
      <c r="DQ23" s="131"/>
      <c r="DR23" s="131"/>
      <c r="DS23" s="131"/>
      <c r="DT23" s="131"/>
      <c r="DU23" s="131"/>
      <c r="DV23" s="131"/>
      <c r="DW23" s="131"/>
      <c r="DX23" s="131"/>
      <c r="DY23" s="131"/>
      <c r="DZ23" s="131"/>
      <c r="EA23" s="131"/>
      <c r="EB23" s="131"/>
      <c r="EC23" s="131"/>
      <c r="ED23" s="131"/>
      <c r="EE23" s="131"/>
      <c r="EF23" s="131"/>
      <c r="EG23" s="131"/>
      <c r="EH23" s="131"/>
      <c r="EI23" s="131"/>
      <c r="EJ23" s="131"/>
      <c r="EK23" s="131"/>
      <c r="EL23" s="131"/>
      <c r="EM23" s="131"/>
      <c r="EN23" s="131"/>
      <c r="EO23" s="131"/>
      <c r="EP23" s="131"/>
      <c r="EQ23" s="131"/>
      <c r="ER23" s="131"/>
      <c r="ES23" s="131"/>
      <c r="ET23" s="131"/>
      <c r="EU23" s="131"/>
      <c r="EV23" s="131"/>
      <c r="EW23" s="131"/>
      <c r="EX23" s="131"/>
      <c r="EY23" s="131"/>
      <c r="EZ23" s="131"/>
      <c r="FA23" s="131"/>
      <c r="FB23" s="131"/>
      <c r="FC23" s="131"/>
      <c r="FD23" s="131"/>
      <c r="FE23" s="131"/>
      <c r="FF23" s="131"/>
      <c r="FG23" s="131"/>
      <c r="FH23" s="131"/>
      <c r="FI23" s="131"/>
      <c r="FJ23" s="131"/>
      <c r="FK23" s="131"/>
      <c r="FL23" s="131"/>
      <c r="FM23" s="131"/>
      <c r="FN23" s="131"/>
      <c r="FO23" s="131"/>
      <c r="FP23" s="131"/>
      <c r="FQ23" s="131"/>
      <c r="FR23" s="131"/>
    </row>
    <row r="24" spans="1:174" s="24" customFormat="1" ht="36" customHeight="1">
      <c r="A24" s="232" t="s">
        <v>283</v>
      </c>
      <c r="B24" s="229" t="s">
        <v>294</v>
      </c>
      <c r="C24" s="163"/>
      <c r="D24" s="42"/>
      <c r="E24" s="212">
        <v>4</v>
      </c>
      <c r="F24" s="65">
        <f t="shared" si="5"/>
        <v>54</v>
      </c>
      <c r="G24" s="28">
        <f t="shared" si="4"/>
        <v>18</v>
      </c>
      <c r="H24" s="28">
        <f>SUM(K24:S24)</f>
        <v>36</v>
      </c>
      <c r="I24" s="28">
        <f t="shared" si="3"/>
        <v>30</v>
      </c>
      <c r="J24" s="66">
        <v>6</v>
      </c>
      <c r="K24" s="161"/>
      <c r="L24" s="66"/>
      <c r="M24" s="65"/>
      <c r="N24" s="44">
        <v>36</v>
      </c>
      <c r="O24" s="50"/>
      <c r="P24" s="79"/>
      <c r="Q24" s="44"/>
      <c r="R24" s="44"/>
      <c r="S24" s="140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131"/>
      <c r="BU24" s="131"/>
      <c r="BV24" s="131"/>
      <c r="BW24" s="131"/>
      <c r="BX24" s="131"/>
      <c r="BY24" s="131"/>
      <c r="BZ24" s="131"/>
      <c r="CA24" s="131"/>
      <c r="CB24" s="131"/>
      <c r="CC24" s="131"/>
      <c r="CD24" s="131"/>
      <c r="CE24" s="131"/>
      <c r="CF24" s="131"/>
      <c r="CG24" s="131"/>
      <c r="CH24" s="131"/>
      <c r="CI24" s="131"/>
      <c r="CJ24" s="131"/>
      <c r="CK24" s="131"/>
      <c r="CL24" s="131"/>
      <c r="CM24" s="131"/>
      <c r="CN24" s="131"/>
      <c r="CO24" s="131"/>
      <c r="CP24" s="131"/>
      <c r="CQ24" s="131"/>
      <c r="CR24" s="131"/>
      <c r="CS24" s="131"/>
      <c r="CT24" s="131"/>
      <c r="CU24" s="131"/>
      <c r="CV24" s="131"/>
      <c r="CW24" s="131"/>
      <c r="CX24" s="131"/>
      <c r="CY24" s="131"/>
      <c r="CZ24" s="131"/>
      <c r="DA24" s="131"/>
      <c r="DB24" s="131"/>
      <c r="DC24" s="131"/>
      <c r="DD24" s="131"/>
      <c r="DE24" s="131"/>
      <c r="DF24" s="131"/>
      <c r="DG24" s="131"/>
      <c r="DH24" s="131"/>
      <c r="DI24" s="131"/>
      <c r="DJ24" s="131"/>
      <c r="DK24" s="131"/>
      <c r="DL24" s="131"/>
      <c r="DM24" s="131"/>
      <c r="DN24" s="131"/>
      <c r="DO24" s="131"/>
      <c r="DP24" s="131"/>
      <c r="DQ24" s="131"/>
      <c r="DR24" s="131"/>
      <c r="DS24" s="131"/>
      <c r="DT24" s="131"/>
      <c r="DU24" s="131"/>
      <c r="DV24" s="131"/>
      <c r="DW24" s="131"/>
      <c r="DX24" s="131"/>
      <c r="DY24" s="131"/>
      <c r="DZ24" s="131"/>
      <c r="EA24" s="131"/>
      <c r="EB24" s="131"/>
      <c r="EC24" s="131"/>
      <c r="ED24" s="131"/>
      <c r="EE24" s="131"/>
      <c r="EF24" s="131"/>
      <c r="EG24" s="131"/>
      <c r="EH24" s="131"/>
      <c r="EI24" s="131"/>
      <c r="EJ24" s="131"/>
      <c r="EK24" s="131"/>
      <c r="EL24" s="131"/>
      <c r="EM24" s="131"/>
      <c r="EN24" s="131"/>
      <c r="EO24" s="131"/>
      <c r="EP24" s="131"/>
      <c r="EQ24" s="131"/>
      <c r="ER24" s="131"/>
      <c r="ES24" s="131"/>
      <c r="ET24" s="131"/>
      <c r="EU24" s="131"/>
      <c r="EV24" s="131"/>
      <c r="EW24" s="131"/>
      <c r="EX24" s="131"/>
      <c r="EY24" s="131"/>
      <c r="EZ24" s="131"/>
      <c r="FA24" s="131"/>
      <c r="FB24" s="131"/>
      <c r="FC24" s="131"/>
      <c r="FD24" s="131"/>
      <c r="FE24" s="131"/>
      <c r="FF24" s="131"/>
      <c r="FG24" s="131"/>
      <c r="FH24" s="131"/>
      <c r="FI24" s="131"/>
      <c r="FJ24" s="131"/>
      <c r="FK24" s="131"/>
      <c r="FL24" s="131"/>
      <c r="FM24" s="131"/>
      <c r="FN24" s="131"/>
      <c r="FO24" s="131"/>
      <c r="FP24" s="131"/>
      <c r="FQ24" s="131"/>
      <c r="FR24" s="131"/>
    </row>
    <row r="25" spans="1:174" s="24" customFormat="1" ht="24.75" customHeight="1" thickBot="1">
      <c r="A25" s="233" t="s">
        <v>284</v>
      </c>
      <c r="B25" s="230" t="s">
        <v>222</v>
      </c>
      <c r="C25" s="188"/>
      <c r="D25" s="185"/>
      <c r="E25" s="213">
        <v>5</v>
      </c>
      <c r="F25" s="217">
        <f t="shared" si="5"/>
        <v>72</v>
      </c>
      <c r="G25" s="218">
        <f t="shared" si="4"/>
        <v>24</v>
      </c>
      <c r="H25" s="218">
        <f>SUM(K25:S25)</f>
        <v>48</v>
      </c>
      <c r="I25" s="218">
        <f t="shared" si="3"/>
        <v>30</v>
      </c>
      <c r="J25" s="219">
        <v>18</v>
      </c>
      <c r="K25" s="190"/>
      <c r="L25" s="189"/>
      <c r="M25" s="115"/>
      <c r="N25" s="191"/>
      <c r="O25" s="192"/>
      <c r="P25" s="193">
        <v>48</v>
      </c>
      <c r="Q25" s="191"/>
      <c r="R25" s="191"/>
      <c r="S25" s="194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  <c r="BM25" s="131"/>
      <c r="BN25" s="131"/>
      <c r="BO25" s="131"/>
      <c r="BP25" s="131"/>
      <c r="BQ25" s="131"/>
      <c r="BR25" s="131"/>
      <c r="BS25" s="131"/>
      <c r="BT25" s="131"/>
      <c r="BU25" s="131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  <c r="CF25" s="131"/>
      <c r="CG25" s="131"/>
      <c r="CH25" s="131"/>
      <c r="CI25" s="131"/>
      <c r="CJ25" s="131"/>
      <c r="CK25" s="131"/>
      <c r="CL25" s="131"/>
      <c r="CM25" s="131"/>
      <c r="CN25" s="131"/>
      <c r="CO25" s="131"/>
      <c r="CP25" s="131"/>
      <c r="CQ25" s="131"/>
      <c r="CR25" s="131"/>
      <c r="CS25" s="131"/>
      <c r="CT25" s="131"/>
      <c r="CU25" s="131"/>
      <c r="CV25" s="131"/>
      <c r="CW25" s="131"/>
      <c r="CX25" s="131"/>
      <c r="CY25" s="131"/>
      <c r="CZ25" s="131"/>
      <c r="DA25" s="131"/>
      <c r="DB25" s="131"/>
      <c r="DC25" s="131"/>
      <c r="DD25" s="131"/>
      <c r="DE25" s="131"/>
      <c r="DF25" s="131"/>
      <c r="DG25" s="131"/>
      <c r="DH25" s="131"/>
      <c r="DI25" s="131"/>
      <c r="DJ25" s="131"/>
      <c r="DK25" s="131"/>
      <c r="DL25" s="131"/>
      <c r="DM25" s="131"/>
      <c r="DN25" s="131"/>
      <c r="DO25" s="131"/>
      <c r="DP25" s="131"/>
      <c r="DQ25" s="131"/>
      <c r="DR25" s="131"/>
      <c r="DS25" s="131"/>
      <c r="DT25" s="131"/>
      <c r="DU25" s="131"/>
      <c r="DV25" s="131"/>
      <c r="DW25" s="131"/>
      <c r="DX25" s="131"/>
      <c r="DY25" s="131"/>
      <c r="DZ25" s="131"/>
      <c r="EA25" s="131"/>
      <c r="EB25" s="131"/>
      <c r="EC25" s="131"/>
      <c r="ED25" s="131"/>
      <c r="EE25" s="131"/>
      <c r="EF25" s="131"/>
      <c r="EG25" s="131"/>
      <c r="EH25" s="131"/>
      <c r="EI25" s="131"/>
      <c r="EJ25" s="131"/>
      <c r="EK25" s="131"/>
      <c r="EL25" s="131"/>
      <c r="EM25" s="131"/>
      <c r="EN25" s="131"/>
      <c r="EO25" s="131"/>
      <c r="EP25" s="131"/>
      <c r="EQ25" s="131"/>
      <c r="ER25" s="131"/>
      <c r="ES25" s="131"/>
      <c r="ET25" s="131"/>
      <c r="EU25" s="131"/>
      <c r="EV25" s="131"/>
      <c r="EW25" s="131"/>
      <c r="EX25" s="131"/>
      <c r="EY25" s="131"/>
      <c r="EZ25" s="131"/>
      <c r="FA25" s="131"/>
      <c r="FB25" s="131"/>
      <c r="FC25" s="131"/>
      <c r="FD25" s="131"/>
      <c r="FE25" s="131"/>
      <c r="FF25" s="131"/>
      <c r="FG25" s="131"/>
      <c r="FH25" s="131"/>
      <c r="FI25" s="131"/>
      <c r="FJ25" s="131"/>
      <c r="FK25" s="131"/>
      <c r="FL25" s="131"/>
      <c r="FM25" s="131"/>
      <c r="FN25" s="131"/>
      <c r="FO25" s="131"/>
      <c r="FP25" s="131"/>
      <c r="FQ25" s="131"/>
      <c r="FR25" s="131"/>
    </row>
    <row r="26" spans="1:174" s="24" customFormat="1" ht="30.75" customHeight="1" thickBot="1">
      <c r="A26" s="231"/>
      <c r="B26" s="195" t="s">
        <v>306</v>
      </c>
      <c r="C26" s="204"/>
      <c r="D26" s="186"/>
      <c r="E26" s="205"/>
      <c r="F26" s="215">
        <f>F27+F35+F52</f>
        <v>2574</v>
      </c>
      <c r="G26" s="216">
        <f>G27+G35+G52</f>
        <v>450</v>
      </c>
      <c r="H26" s="216">
        <f>H27+H35</f>
        <v>2124</v>
      </c>
      <c r="I26" s="216">
        <f aca="true" t="shared" si="6" ref="I26:S26">I27+I35+I52</f>
        <v>648</v>
      </c>
      <c r="J26" s="216">
        <f t="shared" si="6"/>
        <v>93</v>
      </c>
      <c r="K26" s="187">
        <f t="shared" si="6"/>
        <v>34</v>
      </c>
      <c r="L26" s="187">
        <f t="shared" si="6"/>
        <v>80</v>
      </c>
      <c r="M26" s="187">
        <f t="shared" si="6"/>
        <v>106</v>
      </c>
      <c r="N26" s="187">
        <f t="shared" si="6"/>
        <v>192</v>
      </c>
      <c r="O26" s="187">
        <f t="shared" si="6"/>
        <v>0</v>
      </c>
      <c r="P26" s="187">
        <f t="shared" si="6"/>
        <v>420</v>
      </c>
      <c r="Q26" s="187">
        <f t="shared" si="6"/>
        <v>0</v>
      </c>
      <c r="R26" s="187">
        <f t="shared" si="6"/>
        <v>0</v>
      </c>
      <c r="S26" s="187">
        <f t="shared" si="6"/>
        <v>0</v>
      </c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  <c r="BM26" s="131"/>
      <c r="BN26" s="131"/>
      <c r="BO26" s="131"/>
      <c r="BP26" s="131"/>
      <c r="BQ26" s="131"/>
      <c r="BR26" s="131"/>
      <c r="BS26" s="131"/>
      <c r="BT26" s="131"/>
      <c r="BU26" s="131"/>
      <c r="BV26" s="131"/>
      <c r="BW26" s="131"/>
      <c r="BX26" s="131"/>
      <c r="BY26" s="131"/>
      <c r="BZ26" s="131"/>
      <c r="CA26" s="131"/>
      <c r="CB26" s="131"/>
      <c r="CC26" s="131"/>
      <c r="CD26" s="131"/>
      <c r="CE26" s="131"/>
      <c r="CF26" s="131"/>
      <c r="CG26" s="131"/>
      <c r="CH26" s="131"/>
      <c r="CI26" s="131"/>
      <c r="CJ26" s="131"/>
      <c r="CK26" s="131"/>
      <c r="CL26" s="131"/>
      <c r="CM26" s="131"/>
      <c r="CN26" s="131"/>
      <c r="CO26" s="131"/>
      <c r="CP26" s="131"/>
      <c r="CQ26" s="131"/>
      <c r="CR26" s="131"/>
      <c r="CS26" s="131"/>
      <c r="CT26" s="131"/>
      <c r="CU26" s="131"/>
      <c r="CV26" s="131"/>
      <c r="CW26" s="131"/>
      <c r="CX26" s="131"/>
      <c r="CY26" s="131"/>
      <c r="CZ26" s="131"/>
      <c r="DA26" s="131"/>
      <c r="DB26" s="131"/>
      <c r="DC26" s="131"/>
      <c r="DD26" s="131"/>
      <c r="DE26" s="131"/>
      <c r="DF26" s="131"/>
      <c r="DG26" s="131"/>
      <c r="DH26" s="131"/>
      <c r="DI26" s="131"/>
      <c r="DJ26" s="131"/>
      <c r="DK26" s="131"/>
      <c r="DL26" s="131"/>
      <c r="DM26" s="131"/>
      <c r="DN26" s="131"/>
      <c r="DO26" s="131"/>
      <c r="DP26" s="131"/>
      <c r="DQ26" s="131"/>
      <c r="DR26" s="131"/>
      <c r="DS26" s="131"/>
      <c r="DT26" s="131"/>
      <c r="DU26" s="131"/>
      <c r="DV26" s="131"/>
      <c r="DW26" s="131"/>
      <c r="DX26" s="131"/>
      <c r="DY26" s="131"/>
      <c r="DZ26" s="131"/>
      <c r="EA26" s="131"/>
      <c r="EB26" s="131"/>
      <c r="EC26" s="131"/>
      <c r="ED26" s="131"/>
      <c r="EE26" s="131"/>
      <c r="EF26" s="131"/>
      <c r="EG26" s="131"/>
      <c r="EH26" s="131"/>
      <c r="EI26" s="131"/>
      <c r="EJ26" s="131"/>
      <c r="EK26" s="131"/>
      <c r="EL26" s="131"/>
      <c r="EM26" s="131"/>
      <c r="EN26" s="131"/>
      <c r="EO26" s="131"/>
      <c r="EP26" s="131"/>
      <c r="EQ26" s="131"/>
      <c r="ER26" s="131"/>
      <c r="ES26" s="131"/>
      <c r="ET26" s="131"/>
      <c r="EU26" s="131"/>
      <c r="EV26" s="131"/>
      <c r="EW26" s="131"/>
      <c r="EX26" s="131"/>
      <c r="EY26" s="131"/>
      <c r="EZ26" s="131"/>
      <c r="FA26" s="131"/>
      <c r="FB26" s="131"/>
      <c r="FC26" s="131"/>
      <c r="FD26" s="131"/>
      <c r="FE26" s="131"/>
      <c r="FF26" s="131"/>
      <c r="FG26" s="131"/>
      <c r="FH26" s="131"/>
      <c r="FI26" s="131"/>
      <c r="FJ26" s="131"/>
      <c r="FK26" s="131"/>
      <c r="FL26" s="131"/>
      <c r="FM26" s="131"/>
      <c r="FN26" s="131"/>
      <c r="FO26" s="131"/>
      <c r="FP26" s="131"/>
      <c r="FQ26" s="131"/>
      <c r="FR26" s="131"/>
    </row>
    <row r="27" spans="1:174" s="25" customFormat="1" ht="34.5" customHeight="1" thickBot="1">
      <c r="A27" s="104" t="s">
        <v>116</v>
      </c>
      <c r="B27" s="91" t="s">
        <v>117</v>
      </c>
      <c r="C27" s="202"/>
      <c r="D27" s="92"/>
      <c r="E27" s="203"/>
      <c r="F27" s="105">
        <f>F28+F29+F30+F31+F32+F33+F34</f>
        <v>390</v>
      </c>
      <c r="G27" s="105">
        <f>G28+G29+G30+G31+G32+G33+G34</f>
        <v>130</v>
      </c>
      <c r="H27" s="105">
        <f>H28+H29+H30+H31+H32+H33+H34</f>
        <v>260</v>
      </c>
      <c r="I27" s="105">
        <f aca="true" t="shared" si="7" ref="I27:S27">I28+I29+I30+I31+I32+I33+I34</f>
        <v>167</v>
      </c>
      <c r="J27" s="105">
        <f t="shared" si="7"/>
        <v>93</v>
      </c>
      <c r="K27" s="105">
        <f t="shared" si="7"/>
        <v>34</v>
      </c>
      <c r="L27" s="105">
        <f t="shared" si="7"/>
        <v>80</v>
      </c>
      <c r="M27" s="105">
        <f t="shared" si="7"/>
        <v>106</v>
      </c>
      <c r="N27" s="105">
        <f t="shared" si="7"/>
        <v>0</v>
      </c>
      <c r="O27" s="105">
        <f t="shared" si="7"/>
        <v>0</v>
      </c>
      <c r="P27" s="105">
        <f t="shared" si="7"/>
        <v>40</v>
      </c>
      <c r="Q27" s="105">
        <f t="shared" si="7"/>
        <v>0</v>
      </c>
      <c r="R27" s="105">
        <f t="shared" si="7"/>
        <v>0</v>
      </c>
      <c r="S27" s="105">
        <f t="shared" si="7"/>
        <v>0</v>
      </c>
      <c r="T27" s="132"/>
      <c r="U27" s="132" t="s">
        <v>288</v>
      </c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  <c r="BD27" s="132"/>
      <c r="BE27" s="132"/>
      <c r="BF27" s="132"/>
      <c r="BG27" s="132"/>
      <c r="BH27" s="132"/>
      <c r="BI27" s="132"/>
      <c r="BJ27" s="132"/>
      <c r="BK27" s="132"/>
      <c r="BL27" s="132"/>
      <c r="BM27" s="132"/>
      <c r="BN27" s="132"/>
      <c r="BO27" s="132"/>
      <c r="BP27" s="132"/>
      <c r="BQ27" s="132"/>
      <c r="BR27" s="132"/>
      <c r="BS27" s="132"/>
      <c r="BT27" s="132"/>
      <c r="BU27" s="132"/>
      <c r="BV27" s="132"/>
      <c r="BW27" s="132"/>
      <c r="BX27" s="132"/>
      <c r="BY27" s="132"/>
      <c r="BZ27" s="132"/>
      <c r="CA27" s="132"/>
      <c r="CB27" s="132"/>
      <c r="CC27" s="132"/>
      <c r="CD27" s="132"/>
      <c r="CE27" s="132"/>
      <c r="CF27" s="132"/>
      <c r="CG27" s="132"/>
      <c r="CH27" s="132"/>
      <c r="CI27" s="132"/>
      <c r="CJ27" s="132"/>
      <c r="CK27" s="132"/>
      <c r="CL27" s="132"/>
      <c r="CM27" s="132"/>
      <c r="CN27" s="132"/>
      <c r="CO27" s="132"/>
      <c r="CP27" s="132"/>
      <c r="CQ27" s="132"/>
      <c r="CR27" s="132"/>
      <c r="CS27" s="132"/>
      <c r="CT27" s="132"/>
      <c r="CU27" s="132"/>
      <c r="CV27" s="132"/>
      <c r="CW27" s="132"/>
      <c r="CX27" s="132"/>
      <c r="CY27" s="132"/>
      <c r="CZ27" s="132"/>
      <c r="DA27" s="132"/>
      <c r="DB27" s="132"/>
      <c r="DC27" s="132"/>
      <c r="DD27" s="132"/>
      <c r="DE27" s="132"/>
      <c r="DF27" s="132"/>
      <c r="DG27" s="132"/>
      <c r="DH27" s="132"/>
      <c r="DI27" s="132"/>
      <c r="DJ27" s="132"/>
      <c r="DK27" s="132"/>
      <c r="DL27" s="132"/>
      <c r="DM27" s="132"/>
      <c r="DN27" s="132"/>
      <c r="DO27" s="132"/>
      <c r="DP27" s="132"/>
      <c r="DQ27" s="132"/>
      <c r="DR27" s="132"/>
      <c r="DS27" s="132"/>
      <c r="DT27" s="132"/>
      <c r="DU27" s="132"/>
      <c r="DV27" s="132"/>
      <c r="DW27" s="132"/>
      <c r="DX27" s="132"/>
      <c r="DY27" s="132"/>
      <c r="DZ27" s="132"/>
      <c r="EA27" s="132"/>
      <c r="EB27" s="132"/>
      <c r="EC27" s="132"/>
      <c r="ED27" s="132"/>
      <c r="EE27" s="132"/>
      <c r="EF27" s="132"/>
      <c r="EG27" s="132"/>
      <c r="EH27" s="132"/>
      <c r="EI27" s="132"/>
      <c r="EJ27" s="132"/>
      <c r="EK27" s="132"/>
      <c r="EL27" s="132"/>
      <c r="EM27" s="132"/>
      <c r="EN27" s="132"/>
      <c r="EO27" s="132"/>
      <c r="EP27" s="132"/>
      <c r="EQ27" s="132"/>
      <c r="ER27" s="132"/>
      <c r="ES27" s="132"/>
      <c r="ET27" s="132"/>
      <c r="EU27" s="132"/>
      <c r="EV27" s="132"/>
      <c r="EW27" s="132"/>
      <c r="EX27" s="132"/>
      <c r="EY27" s="132"/>
      <c r="EZ27" s="132"/>
      <c r="FA27" s="132"/>
      <c r="FB27" s="132"/>
      <c r="FC27" s="132"/>
      <c r="FD27" s="132"/>
      <c r="FE27" s="132"/>
      <c r="FF27" s="132"/>
      <c r="FG27" s="132"/>
      <c r="FH27" s="132"/>
      <c r="FI27" s="132"/>
      <c r="FJ27" s="132"/>
      <c r="FK27" s="132"/>
      <c r="FL27" s="132"/>
      <c r="FM27" s="132"/>
      <c r="FN27" s="132"/>
      <c r="FO27" s="132"/>
      <c r="FP27" s="132"/>
      <c r="FQ27" s="132"/>
      <c r="FR27" s="132"/>
    </row>
    <row r="28" spans="1:174" s="26" customFormat="1" ht="29.25" customHeight="1" thickBot="1">
      <c r="A28" s="240" t="s">
        <v>174</v>
      </c>
      <c r="B28" s="241" t="s">
        <v>225</v>
      </c>
      <c r="C28" s="237"/>
      <c r="D28" s="106"/>
      <c r="E28" s="220">
        <v>1</v>
      </c>
      <c r="F28" s="27">
        <f aca="true" t="shared" si="8" ref="F28:F34">SUM(G28:H28)</f>
        <v>51</v>
      </c>
      <c r="G28" s="28">
        <v>17</v>
      </c>
      <c r="H28" s="27">
        <f aca="true" t="shared" si="9" ref="H28:H34">SUM(K28:R28)</f>
        <v>34</v>
      </c>
      <c r="I28" s="39">
        <f aca="true" t="shared" si="10" ref="I28:I34">H28-J28</f>
        <v>24</v>
      </c>
      <c r="J28" s="28">
        <v>10</v>
      </c>
      <c r="K28" s="222">
        <v>34</v>
      </c>
      <c r="L28" s="100"/>
      <c r="M28" s="107"/>
      <c r="N28" s="108"/>
      <c r="O28" s="109"/>
      <c r="P28" s="107"/>
      <c r="Q28" s="108"/>
      <c r="R28" s="108"/>
      <c r="S28" s="14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  <c r="BM28" s="131"/>
      <c r="BN28" s="131"/>
      <c r="BO28" s="131"/>
      <c r="BP28" s="131"/>
      <c r="BQ28" s="131"/>
      <c r="BR28" s="131"/>
      <c r="BS28" s="131"/>
      <c r="BT28" s="131"/>
      <c r="BU28" s="131"/>
      <c r="BV28" s="131"/>
      <c r="BW28" s="131"/>
      <c r="BX28" s="131"/>
      <c r="BY28" s="131"/>
      <c r="BZ28" s="131"/>
      <c r="CA28" s="131"/>
      <c r="CB28" s="131"/>
      <c r="CC28" s="131"/>
      <c r="CD28" s="131"/>
      <c r="CE28" s="131"/>
      <c r="CF28" s="131"/>
      <c r="CG28" s="131"/>
      <c r="CH28" s="131"/>
      <c r="CI28" s="131"/>
      <c r="CJ28" s="131"/>
      <c r="CK28" s="131"/>
      <c r="CL28" s="131"/>
      <c r="CM28" s="131"/>
      <c r="CN28" s="131"/>
      <c r="CO28" s="131"/>
      <c r="CP28" s="131"/>
      <c r="CQ28" s="131"/>
      <c r="CR28" s="131"/>
      <c r="CS28" s="131"/>
      <c r="CT28" s="131"/>
      <c r="CU28" s="131"/>
      <c r="CV28" s="131"/>
      <c r="CW28" s="131"/>
      <c r="CX28" s="131"/>
      <c r="CY28" s="131"/>
      <c r="CZ28" s="131"/>
      <c r="DA28" s="131"/>
      <c r="DB28" s="131"/>
      <c r="DC28" s="131"/>
      <c r="DD28" s="131"/>
      <c r="DE28" s="131"/>
      <c r="DF28" s="131"/>
      <c r="DG28" s="131"/>
      <c r="DH28" s="131"/>
      <c r="DI28" s="131"/>
      <c r="DJ28" s="131"/>
      <c r="DK28" s="131"/>
      <c r="DL28" s="131"/>
      <c r="DM28" s="131"/>
      <c r="DN28" s="131"/>
      <c r="DO28" s="131"/>
      <c r="DP28" s="131"/>
      <c r="DQ28" s="131"/>
      <c r="DR28" s="131"/>
      <c r="DS28" s="131"/>
      <c r="DT28" s="131"/>
      <c r="DU28" s="131"/>
      <c r="DV28" s="131"/>
      <c r="DW28" s="131"/>
      <c r="DX28" s="131"/>
      <c r="DY28" s="131"/>
      <c r="DZ28" s="131"/>
      <c r="EA28" s="131"/>
      <c r="EB28" s="131"/>
      <c r="EC28" s="131"/>
      <c r="ED28" s="131"/>
      <c r="EE28" s="131"/>
      <c r="EF28" s="131"/>
      <c r="EG28" s="131"/>
      <c r="EH28" s="131"/>
      <c r="EI28" s="131"/>
      <c r="EJ28" s="131"/>
      <c r="EK28" s="131"/>
      <c r="EL28" s="131"/>
      <c r="EM28" s="131"/>
      <c r="EN28" s="131"/>
      <c r="EO28" s="131"/>
      <c r="EP28" s="131"/>
      <c r="EQ28" s="131"/>
      <c r="ER28" s="131"/>
      <c r="ES28" s="131"/>
      <c r="ET28" s="131"/>
      <c r="EU28" s="131"/>
      <c r="EV28" s="131"/>
      <c r="EW28" s="131"/>
      <c r="EX28" s="131"/>
      <c r="EY28" s="131"/>
      <c r="EZ28" s="131"/>
      <c r="FA28" s="131"/>
      <c r="FB28" s="131"/>
      <c r="FC28" s="131"/>
      <c r="FD28" s="131"/>
      <c r="FE28" s="131"/>
      <c r="FF28" s="131"/>
      <c r="FG28" s="131"/>
      <c r="FH28" s="131"/>
      <c r="FI28" s="131"/>
      <c r="FJ28" s="131"/>
      <c r="FK28" s="131"/>
      <c r="FL28" s="131"/>
      <c r="FM28" s="131"/>
      <c r="FN28" s="131"/>
      <c r="FO28" s="131"/>
      <c r="FP28" s="131"/>
      <c r="FQ28" s="131"/>
      <c r="FR28" s="131"/>
    </row>
    <row r="29" spans="1:174" s="24" customFormat="1" ht="29.25" customHeight="1">
      <c r="A29" s="242" t="s">
        <v>175</v>
      </c>
      <c r="B29" s="243" t="s">
        <v>163</v>
      </c>
      <c r="C29" s="58"/>
      <c r="D29" s="23"/>
      <c r="E29" s="63" t="s">
        <v>304</v>
      </c>
      <c r="F29" s="27">
        <f t="shared" si="8"/>
        <v>51</v>
      </c>
      <c r="G29" s="28">
        <v>17</v>
      </c>
      <c r="H29" s="27">
        <f t="shared" si="9"/>
        <v>34</v>
      </c>
      <c r="I29" s="39">
        <f t="shared" si="10"/>
        <v>28</v>
      </c>
      <c r="J29" s="28">
        <v>6</v>
      </c>
      <c r="K29" s="197"/>
      <c r="L29" s="66">
        <v>34</v>
      </c>
      <c r="M29" s="77"/>
      <c r="N29" s="45"/>
      <c r="O29" s="51"/>
      <c r="P29" s="77"/>
      <c r="Q29" s="45"/>
      <c r="R29" s="45"/>
      <c r="S29" s="142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31"/>
      <c r="BK29" s="131"/>
      <c r="BL29" s="131"/>
      <c r="BM29" s="131"/>
      <c r="BN29" s="131"/>
      <c r="BO29" s="131"/>
      <c r="BP29" s="131"/>
      <c r="BQ29" s="131"/>
      <c r="BR29" s="131"/>
      <c r="BS29" s="131"/>
      <c r="BT29" s="131"/>
      <c r="BU29" s="131"/>
      <c r="BV29" s="131"/>
      <c r="BW29" s="131"/>
      <c r="BX29" s="131"/>
      <c r="BY29" s="131"/>
      <c r="BZ29" s="131"/>
      <c r="CA29" s="131"/>
      <c r="CB29" s="131"/>
      <c r="CC29" s="131"/>
      <c r="CD29" s="131"/>
      <c r="CE29" s="131"/>
      <c r="CF29" s="131"/>
      <c r="CG29" s="131"/>
      <c r="CH29" s="131"/>
      <c r="CI29" s="131"/>
      <c r="CJ29" s="131"/>
      <c r="CK29" s="131"/>
      <c r="CL29" s="131"/>
      <c r="CM29" s="131"/>
      <c r="CN29" s="131"/>
      <c r="CO29" s="131"/>
      <c r="CP29" s="131"/>
      <c r="CQ29" s="131"/>
      <c r="CR29" s="131"/>
      <c r="CS29" s="131"/>
      <c r="CT29" s="131"/>
      <c r="CU29" s="131"/>
      <c r="CV29" s="131"/>
      <c r="CW29" s="131"/>
      <c r="CX29" s="131"/>
      <c r="CY29" s="131"/>
      <c r="CZ29" s="131"/>
      <c r="DA29" s="131"/>
      <c r="DB29" s="131"/>
      <c r="DC29" s="131"/>
      <c r="DD29" s="131"/>
      <c r="DE29" s="131"/>
      <c r="DF29" s="131"/>
      <c r="DG29" s="131"/>
      <c r="DH29" s="131"/>
      <c r="DI29" s="131"/>
      <c r="DJ29" s="131"/>
      <c r="DK29" s="131"/>
      <c r="DL29" s="131"/>
      <c r="DM29" s="131"/>
      <c r="DN29" s="131"/>
      <c r="DO29" s="131"/>
      <c r="DP29" s="131"/>
      <c r="DQ29" s="131"/>
      <c r="DR29" s="131"/>
      <c r="DS29" s="131"/>
      <c r="DT29" s="131"/>
      <c r="DU29" s="131"/>
      <c r="DV29" s="131"/>
      <c r="DW29" s="131"/>
      <c r="DX29" s="131"/>
      <c r="DY29" s="131"/>
      <c r="DZ29" s="131"/>
      <c r="EA29" s="131"/>
      <c r="EB29" s="131"/>
      <c r="EC29" s="131"/>
      <c r="ED29" s="131"/>
      <c r="EE29" s="131"/>
      <c r="EF29" s="131"/>
      <c r="EG29" s="131"/>
      <c r="EH29" s="131"/>
      <c r="EI29" s="131"/>
      <c r="EJ29" s="131"/>
      <c r="EK29" s="131"/>
      <c r="EL29" s="131"/>
      <c r="EM29" s="131"/>
      <c r="EN29" s="131"/>
      <c r="EO29" s="131"/>
      <c r="EP29" s="131"/>
      <c r="EQ29" s="131"/>
      <c r="ER29" s="131"/>
      <c r="ES29" s="131"/>
      <c r="ET29" s="131"/>
      <c r="EU29" s="131"/>
      <c r="EV29" s="131"/>
      <c r="EW29" s="131"/>
      <c r="EX29" s="131"/>
      <c r="EY29" s="131"/>
      <c r="EZ29" s="131"/>
      <c r="FA29" s="131"/>
      <c r="FB29" s="131"/>
      <c r="FC29" s="131"/>
      <c r="FD29" s="131"/>
      <c r="FE29" s="131"/>
      <c r="FF29" s="131"/>
      <c r="FG29" s="131"/>
      <c r="FH29" s="131"/>
      <c r="FI29" s="131"/>
      <c r="FJ29" s="131"/>
      <c r="FK29" s="131"/>
      <c r="FL29" s="131"/>
      <c r="FM29" s="131"/>
      <c r="FN29" s="131"/>
      <c r="FO29" s="131"/>
      <c r="FP29" s="131"/>
      <c r="FQ29" s="131"/>
      <c r="FR29" s="131"/>
    </row>
    <row r="30" spans="1:174" s="29" customFormat="1" ht="29.25" customHeight="1">
      <c r="A30" s="242" t="s">
        <v>176</v>
      </c>
      <c r="B30" s="243" t="s">
        <v>295</v>
      </c>
      <c r="C30" s="238"/>
      <c r="D30" s="40"/>
      <c r="E30" s="221" t="s">
        <v>243</v>
      </c>
      <c r="F30" s="27">
        <f t="shared" si="8"/>
        <v>54</v>
      </c>
      <c r="G30" s="27">
        <v>18</v>
      </c>
      <c r="H30" s="27">
        <f t="shared" si="9"/>
        <v>36</v>
      </c>
      <c r="I30" s="39">
        <f t="shared" si="10"/>
        <v>31</v>
      </c>
      <c r="J30" s="27">
        <v>5</v>
      </c>
      <c r="K30" s="197"/>
      <c r="L30" s="68"/>
      <c r="M30" s="78">
        <v>36</v>
      </c>
      <c r="N30" s="46"/>
      <c r="O30" s="52"/>
      <c r="P30" s="78"/>
      <c r="Q30" s="46"/>
      <c r="R30" s="46"/>
      <c r="S30" s="14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 s="133"/>
      <c r="BI30" s="133"/>
      <c r="BJ30" s="133"/>
      <c r="BK30" s="133"/>
      <c r="BL30" s="133"/>
      <c r="BM30" s="133"/>
      <c r="BN30" s="133"/>
      <c r="BO30" s="133"/>
      <c r="BP30" s="133"/>
      <c r="BQ30" s="133"/>
      <c r="BR30" s="133"/>
      <c r="BS30" s="133"/>
      <c r="BT30" s="133"/>
      <c r="BU30" s="133"/>
      <c r="BV30" s="133"/>
      <c r="BW30" s="133"/>
      <c r="BX30" s="133"/>
      <c r="BY30" s="133"/>
      <c r="BZ30" s="133"/>
      <c r="CA30" s="133"/>
      <c r="CB30" s="133"/>
      <c r="CC30" s="133"/>
      <c r="CD30" s="133"/>
      <c r="CE30" s="133"/>
      <c r="CF30" s="133"/>
      <c r="CG30" s="133"/>
      <c r="CH30" s="133"/>
      <c r="CI30" s="133"/>
      <c r="CJ30" s="133"/>
      <c r="CK30" s="133"/>
      <c r="CL30" s="133"/>
      <c r="CM30" s="133"/>
      <c r="CN30" s="133"/>
      <c r="CO30" s="133"/>
      <c r="CP30" s="133"/>
      <c r="CQ30" s="133"/>
      <c r="CR30" s="133"/>
      <c r="CS30" s="133"/>
      <c r="CT30" s="133"/>
      <c r="CU30" s="133"/>
      <c r="CV30" s="133"/>
      <c r="CW30" s="133"/>
      <c r="CX30" s="133"/>
      <c r="CY30" s="133"/>
      <c r="CZ30" s="133"/>
      <c r="DA30" s="133"/>
      <c r="DB30" s="133"/>
      <c r="DC30" s="133"/>
      <c r="DD30" s="133"/>
      <c r="DE30" s="133"/>
      <c r="DF30" s="133"/>
      <c r="DG30" s="133"/>
      <c r="DH30" s="133"/>
      <c r="DI30" s="133"/>
      <c r="DJ30" s="133"/>
      <c r="DK30" s="133"/>
      <c r="DL30" s="133"/>
      <c r="DM30" s="133"/>
      <c r="DN30" s="133"/>
      <c r="DO30" s="133"/>
      <c r="DP30" s="133"/>
      <c r="DQ30" s="133"/>
      <c r="DR30" s="133"/>
      <c r="DS30" s="133"/>
      <c r="DT30" s="133"/>
      <c r="DU30" s="133"/>
      <c r="DV30" s="133"/>
      <c r="DW30" s="133"/>
      <c r="DX30" s="133"/>
      <c r="DY30" s="133"/>
      <c r="DZ30" s="133"/>
      <c r="EA30" s="133"/>
      <c r="EB30" s="133"/>
      <c r="EC30" s="133"/>
      <c r="ED30" s="133"/>
      <c r="EE30" s="133"/>
      <c r="EF30" s="133"/>
      <c r="EG30" s="133"/>
      <c r="EH30" s="133"/>
      <c r="EI30" s="133"/>
      <c r="EJ30" s="133"/>
      <c r="EK30" s="133"/>
      <c r="EL30" s="133"/>
      <c r="EM30" s="133"/>
      <c r="EN30" s="133"/>
      <c r="EO30" s="133"/>
      <c r="EP30" s="133"/>
      <c r="EQ30" s="133"/>
      <c r="ER30" s="133"/>
      <c r="ES30" s="133"/>
      <c r="ET30" s="133"/>
      <c r="EU30" s="133"/>
      <c r="EV30" s="133"/>
      <c r="EW30" s="133"/>
      <c r="EX30" s="133"/>
      <c r="EY30" s="133"/>
      <c r="EZ30" s="133"/>
      <c r="FA30" s="133"/>
      <c r="FB30" s="133"/>
      <c r="FC30" s="133"/>
      <c r="FD30" s="133"/>
      <c r="FE30" s="133"/>
      <c r="FF30" s="133"/>
      <c r="FG30" s="133"/>
      <c r="FH30" s="133"/>
      <c r="FI30" s="133"/>
      <c r="FJ30" s="133"/>
      <c r="FK30" s="133"/>
      <c r="FL30" s="133"/>
      <c r="FM30" s="133"/>
      <c r="FN30" s="133"/>
      <c r="FO30" s="133"/>
      <c r="FP30" s="133"/>
      <c r="FQ30" s="133"/>
      <c r="FR30" s="133"/>
    </row>
    <row r="31" spans="1:174" s="29" customFormat="1" ht="29.25" customHeight="1">
      <c r="A31" s="242" t="s">
        <v>177</v>
      </c>
      <c r="B31" s="244" t="s">
        <v>118</v>
      </c>
      <c r="C31" s="238"/>
      <c r="D31" s="40"/>
      <c r="E31" s="221" t="s">
        <v>214</v>
      </c>
      <c r="F31" s="27">
        <f t="shared" si="8"/>
        <v>54</v>
      </c>
      <c r="G31" s="27">
        <v>18</v>
      </c>
      <c r="H31" s="27">
        <f t="shared" si="9"/>
        <v>36</v>
      </c>
      <c r="I31" s="39">
        <f t="shared" si="10"/>
        <v>18</v>
      </c>
      <c r="J31" s="27">
        <v>18</v>
      </c>
      <c r="K31" s="197"/>
      <c r="L31" s="68"/>
      <c r="M31" s="78">
        <v>36</v>
      </c>
      <c r="N31" s="46"/>
      <c r="O31" s="52"/>
      <c r="P31" s="78"/>
      <c r="Q31" s="46"/>
      <c r="R31" s="46"/>
      <c r="S31" s="14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  <c r="BD31" s="133"/>
      <c r="BE31" s="133"/>
      <c r="BF31" s="133"/>
      <c r="BG31" s="133"/>
      <c r="BH31" s="133"/>
      <c r="BI31" s="133"/>
      <c r="BJ31" s="133"/>
      <c r="BK31" s="133"/>
      <c r="BL31" s="133"/>
      <c r="BM31" s="133"/>
      <c r="BN31" s="133"/>
      <c r="BO31" s="133"/>
      <c r="BP31" s="133"/>
      <c r="BQ31" s="133"/>
      <c r="BR31" s="133"/>
      <c r="BS31" s="133"/>
      <c r="BT31" s="133"/>
      <c r="BU31" s="133"/>
      <c r="BV31" s="133"/>
      <c r="BW31" s="133"/>
      <c r="BX31" s="133"/>
      <c r="BY31" s="133"/>
      <c r="BZ31" s="133"/>
      <c r="CA31" s="133"/>
      <c r="CB31" s="133"/>
      <c r="CC31" s="133"/>
      <c r="CD31" s="133"/>
      <c r="CE31" s="133"/>
      <c r="CF31" s="133"/>
      <c r="CG31" s="133"/>
      <c r="CH31" s="133"/>
      <c r="CI31" s="133"/>
      <c r="CJ31" s="133"/>
      <c r="CK31" s="133"/>
      <c r="CL31" s="133"/>
      <c r="CM31" s="133"/>
      <c r="CN31" s="133"/>
      <c r="CO31" s="133"/>
      <c r="CP31" s="133"/>
      <c r="CQ31" s="133"/>
      <c r="CR31" s="133"/>
      <c r="CS31" s="133"/>
      <c r="CT31" s="133"/>
      <c r="CU31" s="133"/>
      <c r="CV31" s="133"/>
      <c r="CW31" s="133"/>
      <c r="CX31" s="133"/>
      <c r="CY31" s="133"/>
      <c r="CZ31" s="133"/>
      <c r="DA31" s="133"/>
      <c r="DB31" s="133"/>
      <c r="DC31" s="133"/>
      <c r="DD31" s="133"/>
      <c r="DE31" s="133"/>
      <c r="DF31" s="133"/>
      <c r="DG31" s="133"/>
      <c r="DH31" s="133"/>
      <c r="DI31" s="133"/>
      <c r="DJ31" s="133"/>
      <c r="DK31" s="133"/>
      <c r="DL31" s="133"/>
      <c r="DM31" s="133"/>
      <c r="DN31" s="133"/>
      <c r="DO31" s="133"/>
      <c r="DP31" s="133"/>
      <c r="DQ31" s="133"/>
      <c r="DR31" s="133"/>
      <c r="DS31" s="133"/>
      <c r="DT31" s="133"/>
      <c r="DU31" s="133"/>
      <c r="DV31" s="133"/>
      <c r="DW31" s="133"/>
      <c r="DX31" s="133"/>
      <c r="DY31" s="133"/>
      <c r="DZ31" s="133"/>
      <c r="EA31" s="133"/>
      <c r="EB31" s="133"/>
      <c r="EC31" s="133"/>
      <c r="ED31" s="133"/>
      <c r="EE31" s="133"/>
      <c r="EF31" s="133"/>
      <c r="EG31" s="133"/>
      <c r="EH31" s="133"/>
      <c r="EI31" s="133"/>
      <c r="EJ31" s="133"/>
      <c r="EK31" s="133"/>
      <c r="EL31" s="133"/>
      <c r="EM31" s="133"/>
      <c r="EN31" s="133"/>
      <c r="EO31" s="133"/>
      <c r="EP31" s="133"/>
      <c r="EQ31" s="133"/>
      <c r="ER31" s="133"/>
      <c r="ES31" s="133"/>
      <c r="ET31" s="133"/>
      <c r="EU31" s="133"/>
      <c r="EV31" s="133"/>
      <c r="EW31" s="133"/>
      <c r="EX31" s="133"/>
      <c r="EY31" s="133"/>
      <c r="EZ31" s="133"/>
      <c r="FA31" s="133"/>
      <c r="FB31" s="133"/>
      <c r="FC31" s="133"/>
      <c r="FD31" s="133"/>
      <c r="FE31" s="133"/>
      <c r="FF31" s="133"/>
      <c r="FG31" s="133"/>
      <c r="FH31" s="133"/>
      <c r="FI31" s="133"/>
      <c r="FJ31" s="133"/>
      <c r="FK31" s="133"/>
      <c r="FL31" s="133"/>
      <c r="FM31" s="133"/>
      <c r="FN31" s="133"/>
      <c r="FO31" s="133"/>
      <c r="FP31" s="133"/>
      <c r="FQ31" s="133"/>
      <c r="FR31" s="133"/>
    </row>
    <row r="32" spans="1:174" s="29" customFormat="1" ht="29.25" customHeight="1" thickBot="1">
      <c r="A32" s="242" t="s">
        <v>178</v>
      </c>
      <c r="B32" s="246" t="s">
        <v>91</v>
      </c>
      <c r="C32" s="239"/>
      <c r="D32" s="40"/>
      <c r="E32" s="221" t="s">
        <v>293</v>
      </c>
      <c r="F32" s="27">
        <f t="shared" si="8"/>
        <v>60</v>
      </c>
      <c r="G32" s="27">
        <v>20</v>
      </c>
      <c r="H32" s="27">
        <f t="shared" si="9"/>
        <v>40</v>
      </c>
      <c r="I32" s="39">
        <f t="shared" si="10"/>
        <v>22</v>
      </c>
      <c r="J32" s="27">
        <v>18</v>
      </c>
      <c r="K32" s="197"/>
      <c r="L32" s="68"/>
      <c r="M32" s="78"/>
      <c r="N32" s="46"/>
      <c r="O32" s="52"/>
      <c r="P32" s="78">
        <v>40</v>
      </c>
      <c r="Q32" s="46"/>
      <c r="R32" s="46"/>
      <c r="S32" s="14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3"/>
      <c r="BH32" s="133"/>
      <c r="BI32" s="133"/>
      <c r="BJ32" s="133"/>
      <c r="BK32" s="133"/>
      <c r="BL32" s="133"/>
      <c r="BM32" s="133"/>
      <c r="BN32" s="133"/>
      <c r="BO32" s="133"/>
      <c r="BP32" s="133"/>
      <c r="BQ32" s="133"/>
      <c r="BR32" s="133"/>
      <c r="BS32" s="133"/>
      <c r="BT32" s="133"/>
      <c r="BU32" s="133"/>
      <c r="BV32" s="133"/>
      <c r="BW32" s="133"/>
      <c r="BX32" s="133"/>
      <c r="BY32" s="133"/>
      <c r="BZ32" s="133"/>
      <c r="CA32" s="133"/>
      <c r="CB32" s="133"/>
      <c r="CC32" s="133"/>
      <c r="CD32" s="133"/>
      <c r="CE32" s="133"/>
      <c r="CF32" s="133"/>
      <c r="CG32" s="133"/>
      <c r="CH32" s="133"/>
      <c r="CI32" s="133"/>
      <c r="CJ32" s="133"/>
      <c r="CK32" s="133"/>
      <c r="CL32" s="133"/>
      <c r="CM32" s="133"/>
      <c r="CN32" s="133"/>
      <c r="CO32" s="133"/>
      <c r="CP32" s="133"/>
      <c r="CQ32" s="133"/>
      <c r="CR32" s="133"/>
      <c r="CS32" s="133"/>
      <c r="CT32" s="133"/>
      <c r="CU32" s="133"/>
      <c r="CV32" s="133"/>
      <c r="CW32" s="133"/>
      <c r="CX32" s="133"/>
      <c r="CY32" s="133"/>
      <c r="CZ32" s="133"/>
      <c r="DA32" s="133"/>
      <c r="DB32" s="133"/>
      <c r="DC32" s="133"/>
      <c r="DD32" s="133"/>
      <c r="DE32" s="133"/>
      <c r="DF32" s="133"/>
      <c r="DG32" s="133"/>
      <c r="DH32" s="133"/>
      <c r="DI32" s="133"/>
      <c r="DJ32" s="133"/>
      <c r="DK32" s="133"/>
      <c r="DL32" s="133"/>
      <c r="DM32" s="133"/>
      <c r="DN32" s="133"/>
      <c r="DO32" s="133"/>
      <c r="DP32" s="133"/>
      <c r="DQ32" s="133"/>
      <c r="DR32" s="133"/>
      <c r="DS32" s="133"/>
      <c r="DT32" s="133"/>
      <c r="DU32" s="133"/>
      <c r="DV32" s="133"/>
      <c r="DW32" s="133"/>
      <c r="DX32" s="133"/>
      <c r="DY32" s="133"/>
      <c r="DZ32" s="133"/>
      <c r="EA32" s="133"/>
      <c r="EB32" s="133"/>
      <c r="EC32" s="133"/>
      <c r="ED32" s="133"/>
      <c r="EE32" s="133"/>
      <c r="EF32" s="133"/>
      <c r="EG32" s="133"/>
      <c r="EH32" s="133"/>
      <c r="EI32" s="133"/>
      <c r="EJ32" s="133"/>
      <c r="EK32" s="133"/>
      <c r="EL32" s="133"/>
      <c r="EM32" s="133"/>
      <c r="EN32" s="133"/>
      <c r="EO32" s="133"/>
      <c r="EP32" s="133"/>
      <c r="EQ32" s="133"/>
      <c r="ER32" s="133"/>
      <c r="ES32" s="133"/>
      <c r="ET32" s="133"/>
      <c r="EU32" s="133"/>
      <c r="EV32" s="133"/>
      <c r="EW32" s="133"/>
      <c r="EX32" s="133"/>
      <c r="EY32" s="133"/>
      <c r="EZ32" s="133"/>
      <c r="FA32" s="133"/>
      <c r="FB32" s="133"/>
      <c r="FC32" s="133"/>
      <c r="FD32" s="133"/>
      <c r="FE32" s="133"/>
      <c r="FF32" s="133"/>
      <c r="FG32" s="133"/>
      <c r="FH32" s="133"/>
      <c r="FI32" s="133"/>
      <c r="FJ32" s="133"/>
      <c r="FK32" s="133"/>
      <c r="FL32" s="133"/>
      <c r="FM32" s="133"/>
      <c r="FN32" s="133"/>
      <c r="FO32" s="133"/>
      <c r="FP32" s="133"/>
      <c r="FQ32" s="133"/>
      <c r="FR32" s="133"/>
    </row>
    <row r="33" spans="1:19" ht="24.75" customHeight="1" thickBot="1">
      <c r="A33" s="242" t="s">
        <v>296</v>
      </c>
      <c r="B33" s="246" t="s">
        <v>182</v>
      </c>
      <c r="C33" s="239"/>
      <c r="D33" s="40"/>
      <c r="E33" s="221" t="s">
        <v>304</v>
      </c>
      <c r="F33" s="27">
        <f t="shared" si="8"/>
        <v>69</v>
      </c>
      <c r="G33" s="27">
        <v>23</v>
      </c>
      <c r="H33" s="27">
        <f t="shared" si="9"/>
        <v>46</v>
      </c>
      <c r="I33" s="39">
        <f t="shared" si="10"/>
        <v>28</v>
      </c>
      <c r="J33" s="27">
        <v>18</v>
      </c>
      <c r="K33" s="197"/>
      <c r="L33" s="68">
        <v>46</v>
      </c>
      <c r="M33" s="78"/>
      <c r="N33" s="46"/>
      <c r="O33" s="52"/>
      <c r="P33" s="78"/>
      <c r="Q33" s="46"/>
      <c r="R33" s="46"/>
      <c r="S33" s="143"/>
    </row>
    <row r="34" spans="1:19" ht="28.5" customHeight="1" thickBot="1">
      <c r="A34" s="245" t="s">
        <v>244</v>
      </c>
      <c r="B34" s="247" t="s">
        <v>164</v>
      </c>
      <c r="C34" s="239"/>
      <c r="D34" s="40"/>
      <c r="E34" s="221" t="s">
        <v>243</v>
      </c>
      <c r="F34" s="27">
        <f t="shared" si="8"/>
        <v>51</v>
      </c>
      <c r="G34" s="27">
        <v>17</v>
      </c>
      <c r="H34" s="27">
        <f t="shared" si="9"/>
        <v>34</v>
      </c>
      <c r="I34" s="39">
        <f t="shared" si="10"/>
        <v>16</v>
      </c>
      <c r="J34" s="27">
        <v>18</v>
      </c>
      <c r="K34" s="197"/>
      <c r="L34" s="68"/>
      <c r="M34" s="78">
        <v>34</v>
      </c>
      <c r="N34" s="46"/>
      <c r="O34" s="52"/>
      <c r="P34" s="78"/>
      <c r="Q34" s="46"/>
      <c r="R34" s="46"/>
      <c r="S34" s="143"/>
    </row>
    <row r="35" spans="1:174" s="20" customFormat="1" ht="31.5" customHeight="1" thickBot="1">
      <c r="A35" s="294" t="s">
        <v>120</v>
      </c>
      <c r="B35" s="295" t="s">
        <v>121</v>
      </c>
      <c r="C35" s="296"/>
      <c r="D35" s="297"/>
      <c r="E35" s="298"/>
      <c r="F35" s="299">
        <f>F36+F48+F38+F39+F50+F51+F41+F42+F43</f>
        <v>2184</v>
      </c>
      <c r="G35" s="299">
        <f>G36+G48+G38+G39+G50+G51+G41+G42+G43</f>
        <v>320</v>
      </c>
      <c r="H35" s="299">
        <f>H36+H48+H38+H39+H50+H51+H41+H42+H43</f>
        <v>1864</v>
      </c>
      <c r="I35" s="299">
        <f>I36+I48+I38+I39+I50+I51+I41+I42+I43</f>
        <v>481</v>
      </c>
      <c r="J35" s="299"/>
      <c r="K35" s="299">
        <f>K36+K48</f>
        <v>0</v>
      </c>
      <c r="L35" s="299">
        <f>L36+L48</f>
        <v>0</v>
      </c>
      <c r="M35" s="299">
        <f>M36+M48</f>
        <v>0</v>
      </c>
      <c r="N35" s="299">
        <f>N36+N40+N48</f>
        <v>192</v>
      </c>
      <c r="O35" s="299">
        <f>O36+O40+O48</f>
        <v>0</v>
      </c>
      <c r="P35" s="299">
        <f>P36+P40+P48</f>
        <v>380</v>
      </c>
      <c r="Q35" s="299">
        <f>Q36+Q40+Q48</f>
        <v>0</v>
      </c>
      <c r="R35" s="299">
        <f>R36+R40+R48</f>
        <v>0</v>
      </c>
      <c r="S35" s="299">
        <f>S36+S40+S48</f>
        <v>0</v>
      </c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4"/>
      <c r="BF35" s="134"/>
      <c r="BG35" s="134"/>
      <c r="BH35" s="134"/>
      <c r="BI35" s="134"/>
      <c r="BJ35" s="134"/>
      <c r="BK35" s="134"/>
      <c r="BL35" s="134"/>
      <c r="BM35" s="134"/>
      <c r="BN35" s="134"/>
      <c r="BO35" s="134"/>
      <c r="BP35" s="134"/>
      <c r="BQ35" s="134"/>
      <c r="BR35" s="134"/>
      <c r="BS35" s="134"/>
      <c r="BT35" s="134"/>
      <c r="BU35" s="134"/>
      <c r="BV35" s="134"/>
      <c r="BW35" s="134"/>
      <c r="BX35" s="134"/>
      <c r="BY35" s="134"/>
      <c r="BZ35" s="134"/>
      <c r="CA35" s="134"/>
      <c r="CB35" s="134"/>
      <c r="CC35" s="134"/>
      <c r="CD35" s="134"/>
      <c r="CE35" s="134"/>
      <c r="CF35" s="134"/>
      <c r="CG35" s="134"/>
      <c r="CH35" s="134"/>
      <c r="CI35" s="134"/>
      <c r="CJ35" s="134"/>
      <c r="CK35" s="134"/>
      <c r="CL35" s="134"/>
      <c r="CM35" s="134"/>
      <c r="CN35" s="134"/>
      <c r="CO35" s="134"/>
      <c r="CP35" s="134"/>
      <c r="CQ35" s="134"/>
      <c r="CR35" s="134"/>
      <c r="CS35" s="134"/>
      <c r="CT35" s="134"/>
      <c r="CU35" s="134"/>
      <c r="CV35" s="134"/>
      <c r="CW35" s="134"/>
      <c r="CX35" s="134"/>
      <c r="CY35" s="134"/>
      <c r="CZ35" s="134"/>
      <c r="DA35" s="134"/>
      <c r="DB35" s="134"/>
      <c r="DC35" s="134"/>
      <c r="DD35" s="134"/>
      <c r="DE35" s="134"/>
      <c r="DF35" s="134"/>
      <c r="DG35" s="134"/>
      <c r="DH35" s="134"/>
      <c r="DI35" s="134"/>
      <c r="DJ35" s="134"/>
      <c r="DK35" s="134"/>
      <c r="DL35" s="134"/>
      <c r="DM35" s="134"/>
      <c r="DN35" s="134"/>
      <c r="DO35" s="134"/>
      <c r="DP35" s="134"/>
      <c r="DQ35" s="134"/>
      <c r="DR35" s="134"/>
      <c r="DS35" s="134"/>
      <c r="DT35" s="134"/>
      <c r="DU35" s="134"/>
      <c r="DV35" s="134"/>
      <c r="DW35" s="134"/>
      <c r="DX35" s="134"/>
      <c r="DY35" s="134"/>
      <c r="DZ35" s="134"/>
      <c r="EA35" s="134"/>
      <c r="EB35" s="134"/>
      <c r="EC35" s="134"/>
      <c r="ED35" s="134"/>
      <c r="EE35" s="134"/>
      <c r="EF35" s="134"/>
      <c r="EG35" s="134"/>
      <c r="EH35" s="134"/>
      <c r="EI35" s="134"/>
      <c r="EJ35" s="134"/>
      <c r="EK35" s="134"/>
      <c r="EL35" s="134"/>
      <c r="EM35" s="134"/>
      <c r="EN35" s="134"/>
      <c r="EO35" s="134"/>
      <c r="EP35" s="134"/>
      <c r="EQ35" s="134"/>
      <c r="ER35" s="134"/>
      <c r="ES35" s="134"/>
      <c r="ET35" s="134"/>
      <c r="EU35" s="134"/>
      <c r="EV35" s="134"/>
      <c r="EW35" s="134"/>
      <c r="EX35" s="134"/>
      <c r="EY35" s="134"/>
      <c r="EZ35" s="134"/>
      <c r="FA35" s="134"/>
      <c r="FB35" s="134"/>
      <c r="FC35" s="134"/>
      <c r="FD35" s="134"/>
      <c r="FE35" s="134"/>
      <c r="FF35" s="134"/>
      <c r="FG35" s="134"/>
      <c r="FH35" s="134"/>
      <c r="FI35" s="134"/>
      <c r="FJ35" s="134"/>
      <c r="FK35" s="134"/>
      <c r="FL35" s="134"/>
      <c r="FM35" s="134"/>
      <c r="FN35" s="134"/>
      <c r="FO35" s="134"/>
      <c r="FP35" s="134"/>
      <c r="FQ35" s="134"/>
      <c r="FR35" s="134"/>
    </row>
    <row r="36" spans="1:174" s="20" customFormat="1" ht="63" customHeight="1" thickBot="1">
      <c r="A36" s="277" t="s">
        <v>119</v>
      </c>
      <c r="B36" s="278" t="s">
        <v>305</v>
      </c>
      <c r="C36" s="279" t="s">
        <v>240</v>
      </c>
      <c r="D36" s="280"/>
      <c r="E36" s="281"/>
      <c r="F36" s="282">
        <f aca="true" t="shared" si="11" ref="F36:S36">SUM(F37:F37)</f>
        <v>330</v>
      </c>
      <c r="G36" s="283">
        <f t="shared" si="11"/>
        <v>102</v>
      </c>
      <c r="H36" s="283">
        <f t="shared" si="11"/>
        <v>228</v>
      </c>
      <c r="I36" s="283">
        <f t="shared" si="11"/>
        <v>186</v>
      </c>
      <c r="J36" s="284">
        <f t="shared" si="11"/>
        <v>42</v>
      </c>
      <c r="K36" s="285">
        <f t="shared" si="11"/>
        <v>0</v>
      </c>
      <c r="L36" s="286">
        <f t="shared" si="11"/>
        <v>0</v>
      </c>
      <c r="M36" s="285">
        <f t="shared" si="11"/>
        <v>0</v>
      </c>
      <c r="N36" s="283">
        <f t="shared" si="11"/>
        <v>102</v>
      </c>
      <c r="O36" s="286"/>
      <c r="P36" s="285">
        <f t="shared" si="11"/>
        <v>126</v>
      </c>
      <c r="Q36" s="283">
        <f t="shared" si="11"/>
        <v>0</v>
      </c>
      <c r="R36" s="283">
        <f t="shared" si="11"/>
        <v>0</v>
      </c>
      <c r="S36" s="286">
        <f t="shared" si="11"/>
        <v>0</v>
      </c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4"/>
      <c r="BM36" s="134"/>
      <c r="BN36" s="134"/>
      <c r="BO36" s="134"/>
      <c r="BP36" s="134"/>
      <c r="BQ36" s="134"/>
      <c r="BR36" s="134"/>
      <c r="BS36" s="134"/>
      <c r="BT36" s="134"/>
      <c r="BU36" s="134"/>
      <c r="BV36" s="134"/>
      <c r="BW36" s="134"/>
      <c r="BX36" s="134"/>
      <c r="BY36" s="134"/>
      <c r="BZ36" s="134"/>
      <c r="CA36" s="134"/>
      <c r="CB36" s="134"/>
      <c r="CC36" s="134"/>
      <c r="CD36" s="134"/>
      <c r="CE36" s="134"/>
      <c r="CF36" s="134"/>
      <c r="CG36" s="134"/>
      <c r="CH36" s="134"/>
      <c r="CI36" s="134"/>
      <c r="CJ36" s="134"/>
      <c r="CK36" s="134"/>
      <c r="CL36" s="134"/>
      <c r="CM36" s="134"/>
      <c r="CN36" s="134"/>
      <c r="CO36" s="134"/>
      <c r="CP36" s="134"/>
      <c r="CQ36" s="134"/>
      <c r="CR36" s="134"/>
      <c r="CS36" s="134"/>
      <c r="CT36" s="134"/>
      <c r="CU36" s="134"/>
      <c r="CV36" s="134"/>
      <c r="CW36" s="134"/>
      <c r="CX36" s="134"/>
      <c r="CY36" s="134"/>
      <c r="CZ36" s="134"/>
      <c r="DA36" s="134"/>
      <c r="DB36" s="134"/>
      <c r="DC36" s="134"/>
      <c r="DD36" s="134"/>
      <c r="DE36" s="134"/>
      <c r="DF36" s="134"/>
      <c r="DG36" s="134"/>
      <c r="DH36" s="134"/>
      <c r="DI36" s="134"/>
      <c r="DJ36" s="134"/>
      <c r="DK36" s="134"/>
      <c r="DL36" s="134"/>
      <c r="DM36" s="134"/>
      <c r="DN36" s="134"/>
      <c r="DO36" s="134"/>
      <c r="DP36" s="134"/>
      <c r="DQ36" s="134"/>
      <c r="DR36" s="134"/>
      <c r="DS36" s="134"/>
      <c r="DT36" s="134"/>
      <c r="DU36" s="134"/>
      <c r="DV36" s="134"/>
      <c r="DW36" s="134"/>
      <c r="DX36" s="134"/>
      <c r="DY36" s="134"/>
      <c r="DZ36" s="134"/>
      <c r="EA36" s="134"/>
      <c r="EB36" s="134"/>
      <c r="EC36" s="134"/>
      <c r="ED36" s="134"/>
      <c r="EE36" s="134"/>
      <c r="EF36" s="134"/>
      <c r="EG36" s="134"/>
      <c r="EH36" s="134"/>
      <c r="EI36" s="134"/>
      <c r="EJ36" s="134"/>
      <c r="EK36" s="134"/>
      <c r="EL36" s="134"/>
      <c r="EM36" s="134"/>
      <c r="EN36" s="134"/>
      <c r="EO36" s="134"/>
      <c r="EP36" s="134"/>
      <c r="EQ36" s="134"/>
      <c r="ER36" s="134"/>
      <c r="ES36" s="134"/>
      <c r="ET36" s="134"/>
      <c r="EU36" s="134"/>
      <c r="EV36" s="134"/>
      <c r="EW36" s="134"/>
      <c r="EX36" s="134"/>
      <c r="EY36" s="134"/>
      <c r="EZ36" s="134"/>
      <c r="FA36" s="134"/>
      <c r="FB36" s="134"/>
      <c r="FC36" s="134"/>
      <c r="FD36" s="134"/>
      <c r="FE36" s="134"/>
      <c r="FF36" s="134"/>
      <c r="FG36" s="134"/>
      <c r="FH36" s="134"/>
      <c r="FI36" s="134"/>
      <c r="FJ36" s="134"/>
      <c r="FK36" s="134"/>
      <c r="FL36" s="134"/>
      <c r="FM36" s="134"/>
      <c r="FN36" s="134"/>
      <c r="FO36" s="134"/>
      <c r="FP36" s="134"/>
      <c r="FQ36" s="134"/>
      <c r="FR36" s="134"/>
    </row>
    <row r="37" spans="1:174" s="20" customFormat="1" ht="41.25" customHeight="1">
      <c r="A37" s="291" t="s">
        <v>122</v>
      </c>
      <c r="B37" s="264" t="s">
        <v>292</v>
      </c>
      <c r="C37" s="271">
        <v>5</v>
      </c>
      <c r="D37" s="266"/>
      <c r="E37" s="267"/>
      <c r="F37" s="268">
        <f>SUM(G37:H37)</f>
        <v>330</v>
      </c>
      <c r="G37" s="266">
        <v>102</v>
      </c>
      <c r="H37" s="269">
        <f>SUM(K37:R37)</f>
        <v>228</v>
      </c>
      <c r="I37" s="266">
        <f>H37-J37</f>
        <v>186</v>
      </c>
      <c r="J37" s="270">
        <v>42</v>
      </c>
      <c r="K37" s="271"/>
      <c r="L37" s="272"/>
      <c r="M37" s="273"/>
      <c r="N37" s="274">
        <v>102</v>
      </c>
      <c r="O37" s="275"/>
      <c r="P37" s="273">
        <v>126</v>
      </c>
      <c r="Q37" s="274"/>
      <c r="R37" s="274"/>
      <c r="S37" s="276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4"/>
      <c r="BD37" s="134"/>
      <c r="BE37" s="134"/>
      <c r="BF37" s="134"/>
      <c r="BG37" s="134"/>
      <c r="BH37" s="134"/>
      <c r="BI37" s="134"/>
      <c r="BJ37" s="134"/>
      <c r="BK37" s="134"/>
      <c r="BL37" s="134"/>
      <c r="BM37" s="134"/>
      <c r="BN37" s="134"/>
      <c r="BO37" s="134"/>
      <c r="BP37" s="134"/>
      <c r="BQ37" s="134"/>
      <c r="BR37" s="134"/>
      <c r="BS37" s="134"/>
      <c r="BT37" s="134"/>
      <c r="BU37" s="134"/>
      <c r="BV37" s="134"/>
      <c r="BW37" s="134"/>
      <c r="BX37" s="134"/>
      <c r="BY37" s="134"/>
      <c r="BZ37" s="134"/>
      <c r="CA37" s="134"/>
      <c r="CB37" s="134"/>
      <c r="CC37" s="134"/>
      <c r="CD37" s="134"/>
      <c r="CE37" s="134"/>
      <c r="CF37" s="134"/>
      <c r="CG37" s="134"/>
      <c r="CH37" s="134"/>
      <c r="CI37" s="134"/>
      <c r="CJ37" s="134"/>
      <c r="CK37" s="134"/>
      <c r="CL37" s="134"/>
      <c r="CM37" s="134"/>
      <c r="CN37" s="134"/>
      <c r="CO37" s="134"/>
      <c r="CP37" s="134"/>
      <c r="CQ37" s="134"/>
      <c r="CR37" s="134"/>
      <c r="CS37" s="134"/>
      <c r="CT37" s="134"/>
      <c r="CU37" s="134"/>
      <c r="CV37" s="134"/>
      <c r="CW37" s="134"/>
      <c r="CX37" s="134"/>
      <c r="CY37" s="134"/>
      <c r="CZ37" s="134"/>
      <c r="DA37" s="134"/>
      <c r="DB37" s="134"/>
      <c r="DC37" s="134"/>
      <c r="DD37" s="134"/>
      <c r="DE37" s="134"/>
      <c r="DF37" s="134"/>
      <c r="DG37" s="134"/>
      <c r="DH37" s="134"/>
      <c r="DI37" s="134"/>
      <c r="DJ37" s="134"/>
      <c r="DK37" s="134"/>
      <c r="DL37" s="134"/>
      <c r="DM37" s="134"/>
      <c r="DN37" s="134"/>
      <c r="DO37" s="134"/>
      <c r="DP37" s="134"/>
      <c r="DQ37" s="134"/>
      <c r="DR37" s="134"/>
      <c r="DS37" s="134"/>
      <c r="DT37" s="134"/>
      <c r="DU37" s="134"/>
      <c r="DV37" s="134"/>
      <c r="DW37" s="134"/>
      <c r="DX37" s="134"/>
      <c r="DY37" s="134"/>
      <c r="DZ37" s="134"/>
      <c r="EA37" s="134"/>
      <c r="EB37" s="134"/>
      <c r="EC37" s="134"/>
      <c r="ED37" s="134"/>
      <c r="EE37" s="134"/>
      <c r="EF37" s="134"/>
      <c r="EG37" s="134"/>
      <c r="EH37" s="134"/>
      <c r="EI37" s="134"/>
      <c r="EJ37" s="134"/>
      <c r="EK37" s="134"/>
      <c r="EL37" s="134"/>
      <c r="EM37" s="134"/>
      <c r="EN37" s="134"/>
      <c r="EO37" s="134"/>
      <c r="EP37" s="134"/>
      <c r="EQ37" s="134"/>
      <c r="ER37" s="134"/>
      <c r="ES37" s="134"/>
      <c r="ET37" s="134"/>
      <c r="EU37" s="134"/>
      <c r="EV37" s="134"/>
      <c r="EW37" s="134"/>
      <c r="EX37" s="134"/>
      <c r="EY37" s="134"/>
      <c r="EZ37" s="134"/>
      <c r="FA37" s="134"/>
      <c r="FB37" s="134"/>
      <c r="FC37" s="134"/>
      <c r="FD37" s="134"/>
      <c r="FE37" s="134"/>
      <c r="FF37" s="134"/>
      <c r="FG37" s="134"/>
      <c r="FH37" s="134"/>
      <c r="FI37" s="134"/>
      <c r="FJ37" s="134"/>
      <c r="FK37" s="134"/>
      <c r="FL37" s="134"/>
      <c r="FM37" s="134"/>
      <c r="FN37" s="134"/>
      <c r="FO37" s="134"/>
      <c r="FP37" s="134"/>
      <c r="FQ37" s="134"/>
      <c r="FR37" s="134"/>
    </row>
    <row r="38" spans="1:174" s="20" customFormat="1" ht="27" customHeight="1">
      <c r="A38" s="54" t="s">
        <v>123</v>
      </c>
      <c r="B38" s="59" t="s">
        <v>189</v>
      </c>
      <c r="C38" s="75"/>
      <c r="D38" s="30">
        <v>6</v>
      </c>
      <c r="E38" s="70"/>
      <c r="F38" s="197">
        <f>SUM(K38:S38)</f>
        <v>180</v>
      </c>
      <c r="G38" s="28"/>
      <c r="H38" s="39">
        <f>SUM(K38:R38)</f>
        <v>180</v>
      </c>
      <c r="I38" s="28"/>
      <c r="J38" s="64">
        <f>SUM(K38:S38)</f>
        <v>180</v>
      </c>
      <c r="K38" s="75"/>
      <c r="L38" s="70"/>
      <c r="M38" s="77"/>
      <c r="N38" s="45">
        <v>72</v>
      </c>
      <c r="O38" s="51"/>
      <c r="P38" s="77"/>
      <c r="Q38" s="45"/>
      <c r="R38" s="45">
        <v>108</v>
      </c>
      <c r="S38" s="142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  <c r="BF38" s="134"/>
      <c r="BG38" s="134"/>
      <c r="BH38" s="134"/>
      <c r="BI38" s="134"/>
      <c r="BJ38" s="134"/>
      <c r="BK38" s="134"/>
      <c r="BL38" s="134"/>
      <c r="BM38" s="134"/>
      <c r="BN38" s="134"/>
      <c r="BO38" s="134"/>
      <c r="BP38" s="134"/>
      <c r="BQ38" s="134"/>
      <c r="BR38" s="134"/>
      <c r="BS38" s="134"/>
      <c r="BT38" s="134"/>
      <c r="BU38" s="134"/>
      <c r="BV38" s="134"/>
      <c r="BW38" s="134"/>
      <c r="BX38" s="134"/>
      <c r="BY38" s="134"/>
      <c r="BZ38" s="134"/>
      <c r="CA38" s="134"/>
      <c r="CB38" s="134"/>
      <c r="CC38" s="134"/>
      <c r="CD38" s="134"/>
      <c r="CE38" s="134"/>
      <c r="CF38" s="134"/>
      <c r="CG38" s="134"/>
      <c r="CH38" s="134"/>
      <c r="CI38" s="134"/>
      <c r="CJ38" s="134"/>
      <c r="CK38" s="134"/>
      <c r="CL38" s="134"/>
      <c r="CM38" s="134"/>
      <c r="CN38" s="134"/>
      <c r="CO38" s="134"/>
      <c r="CP38" s="134"/>
      <c r="CQ38" s="134"/>
      <c r="CR38" s="134"/>
      <c r="CS38" s="134"/>
      <c r="CT38" s="134"/>
      <c r="CU38" s="134"/>
      <c r="CV38" s="134"/>
      <c r="CW38" s="134"/>
      <c r="CX38" s="134"/>
      <c r="CY38" s="134"/>
      <c r="CZ38" s="134"/>
      <c r="DA38" s="134"/>
      <c r="DB38" s="134"/>
      <c r="DC38" s="134"/>
      <c r="DD38" s="134"/>
      <c r="DE38" s="134"/>
      <c r="DF38" s="134"/>
      <c r="DG38" s="134"/>
      <c r="DH38" s="134"/>
      <c r="DI38" s="134"/>
      <c r="DJ38" s="134"/>
      <c r="DK38" s="134"/>
      <c r="DL38" s="134"/>
      <c r="DM38" s="134"/>
      <c r="DN38" s="134"/>
      <c r="DO38" s="134"/>
      <c r="DP38" s="134"/>
      <c r="DQ38" s="134"/>
      <c r="DR38" s="134"/>
      <c r="DS38" s="134"/>
      <c r="DT38" s="134"/>
      <c r="DU38" s="134"/>
      <c r="DV38" s="134"/>
      <c r="DW38" s="134"/>
      <c r="DX38" s="134"/>
      <c r="DY38" s="134"/>
      <c r="DZ38" s="134"/>
      <c r="EA38" s="134"/>
      <c r="EB38" s="134"/>
      <c r="EC38" s="134"/>
      <c r="ED38" s="134"/>
      <c r="EE38" s="134"/>
      <c r="EF38" s="134"/>
      <c r="EG38" s="134"/>
      <c r="EH38" s="134"/>
      <c r="EI38" s="134"/>
      <c r="EJ38" s="134"/>
      <c r="EK38" s="134"/>
      <c r="EL38" s="134"/>
      <c r="EM38" s="134"/>
      <c r="EN38" s="134"/>
      <c r="EO38" s="134"/>
      <c r="EP38" s="134"/>
      <c r="EQ38" s="134"/>
      <c r="ER38" s="134"/>
      <c r="ES38" s="134"/>
      <c r="ET38" s="134"/>
      <c r="EU38" s="134"/>
      <c r="EV38" s="134"/>
      <c r="EW38" s="134"/>
      <c r="EX38" s="134"/>
      <c r="EY38" s="134"/>
      <c r="EZ38" s="134"/>
      <c r="FA38" s="134"/>
      <c r="FB38" s="134"/>
      <c r="FC38" s="134"/>
      <c r="FD38" s="134"/>
      <c r="FE38" s="134"/>
      <c r="FF38" s="134"/>
      <c r="FG38" s="134"/>
      <c r="FH38" s="134"/>
      <c r="FI38" s="134"/>
      <c r="FJ38" s="134"/>
      <c r="FK38" s="134"/>
      <c r="FL38" s="134"/>
      <c r="FM38" s="134"/>
      <c r="FN38" s="134"/>
      <c r="FO38" s="134"/>
      <c r="FP38" s="134"/>
      <c r="FQ38" s="134"/>
      <c r="FR38" s="134"/>
    </row>
    <row r="39" spans="1:174" s="21" customFormat="1" ht="27" customHeight="1" thickBot="1">
      <c r="A39" s="54" t="s">
        <v>124</v>
      </c>
      <c r="B39" s="59" t="s">
        <v>82</v>
      </c>
      <c r="C39" s="208"/>
      <c r="D39" s="209">
        <v>6</v>
      </c>
      <c r="E39" s="210"/>
      <c r="F39" s="197">
        <f>SUM(K39:S39)</f>
        <v>288</v>
      </c>
      <c r="G39" s="28"/>
      <c r="H39" s="39">
        <f>SUM(K39:S39)</f>
        <v>288</v>
      </c>
      <c r="I39" s="30"/>
      <c r="J39" s="62">
        <f>SUM(K39:S39)</f>
        <v>288</v>
      </c>
      <c r="K39" s="75"/>
      <c r="L39" s="70"/>
      <c r="M39" s="77"/>
      <c r="N39" s="45"/>
      <c r="O39" s="51">
        <v>72</v>
      </c>
      <c r="P39" s="80"/>
      <c r="Q39" s="49">
        <v>36</v>
      </c>
      <c r="R39" s="49"/>
      <c r="S39" s="144">
        <v>180</v>
      </c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  <c r="BA39" s="135"/>
      <c r="BB39" s="135"/>
      <c r="BC39" s="135"/>
      <c r="BD39" s="135"/>
      <c r="BE39" s="135"/>
      <c r="BF39" s="135"/>
      <c r="BG39" s="135"/>
      <c r="BH39" s="135"/>
      <c r="BI39" s="135"/>
      <c r="BJ39" s="135"/>
      <c r="BK39" s="135"/>
      <c r="BL39" s="135"/>
      <c r="BM39" s="135"/>
      <c r="BN39" s="135"/>
      <c r="BO39" s="135"/>
      <c r="BP39" s="135"/>
      <c r="BQ39" s="135"/>
      <c r="BR39" s="135"/>
      <c r="BS39" s="135"/>
      <c r="BT39" s="135"/>
      <c r="BU39" s="135"/>
      <c r="BV39" s="135"/>
      <c r="BW39" s="135"/>
      <c r="BX39" s="135"/>
      <c r="BY39" s="135"/>
      <c r="BZ39" s="135"/>
      <c r="CA39" s="135"/>
      <c r="CB39" s="135"/>
      <c r="CC39" s="135"/>
      <c r="CD39" s="135"/>
      <c r="CE39" s="135"/>
      <c r="CF39" s="135"/>
      <c r="CG39" s="135"/>
      <c r="CH39" s="135"/>
      <c r="CI39" s="135"/>
      <c r="CJ39" s="135"/>
      <c r="CK39" s="135"/>
      <c r="CL39" s="135"/>
      <c r="CM39" s="135"/>
      <c r="CN39" s="135"/>
      <c r="CO39" s="135"/>
      <c r="CP39" s="135"/>
      <c r="CQ39" s="135"/>
      <c r="CR39" s="135"/>
      <c r="CS39" s="135"/>
      <c r="CT39" s="135"/>
      <c r="CU39" s="135"/>
      <c r="CV39" s="135"/>
      <c r="CW39" s="135"/>
      <c r="CX39" s="135"/>
      <c r="CY39" s="135"/>
      <c r="CZ39" s="135"/>
      <c r="DA39" s="135"/>
      <c r="DB39" s="135"/>
      <c r="DC39" s="135"/>
      <c r="DD39" s="135"/>
      <c r="DE39" s="135"/>
      <c r="DF39" s="135"/>
      <c r="DG39" s="135"/>
      <c r="DH39" s="135"/>
      <c r="DI39" s="135"/>
      <c r="DJ39" s="135"/>
      <c r="DK39" s="135"/>
      <c r="DL39" s="135"/>
      <c r="DM39" s="135"/>
      <c r="DN39" s="135"/>
      <c r="DO39" s="135"/>
      <c r="DP39" s="135"/>
      <c r="DQ39" s="135"/>
      <c r="DR39" s="135"/>
      <c r="DS39" s="135"/>
      <c r="DT39" s="135"/>
      <c r="DU39" s="135"/>
      <c r="DV39" s="135"/>
      <c r="DW39" s="135"/>
      <c r="DX39" s="135"/>
      <c r="DY39" s="135"/>
      <c r="DZ39" s="135"/>
      <c r="EA39" s="135"/>
      <c r="EB39" s="135"/>
      <c r="EC39" s="135"/>
      <c r="ED39" s="135"/>
      <c r="EE39" s="135"/>
      <c r="EF39" s="135"/>
      <c r="EG39" s="135"/>
      <c r="EH39" s="135"/>
      <c r="EI39" s="135"/>
      <c r="EJ39" s="135"/>
      <c r="EK39" s="135"/>
      <c r="EL39" s="135"/>
      <c r="EM39" s="135"/>
      <c r="EN39" s="135"/>
      <c r="EO39" s="135"/>
      <c r="EP39" s="135"/>
      <c r="EQ39" s="135"/>
      <c r="ER39" s="135"/>
      <c r="ES39" s="135"/>
      <c r="ET39" s="135"/>
      <c r="EU39" s="135"/>
      <c r="EV39" s="135"/>
      <c r="EW39" s="135"/>
      <c r="EX39" s="135"/>
      <c r="EY39" s="135"/>
      <c r="EZ39" s="135"/>
      <c r="FA39" s="135"/>
      <c r="FB39" s="135"/>
      <c r="FC39" s="135"/>
      <c r="FD39" s="135"/>
      <c r="FE39" s="135"/>
      <c r="FF39" s="135"/>
      <c r="FG39" s="135"/>
      <c r="FH39" s="135"/>
      <c r="FI39" s="135"/>
      <c r="FJ39" s="135"/>
      <c r="FK39" s="135"/>
      <c r="FL39" s="135"/>
      <c r="FM39" s="135"/>
      <c r="FN39" s="135"/>
      <c r="FO39" s="135"/>
      <c r="FP39" s="135"/>
      <c r="FQ39" s="135"/>
      <c r="FR39" s="135"/>
    </row>
    <row r="40" spans="1:174" s="20" customFormat="1" ht="38.25" customHeight="1" thickBot="1">
      <c r="A40" s="309" t="s">
        <v>125</v>
      </c>
      <c r="B40" s="293" t="s">
        <v>226</v>
      </c>
      <c r="C40" s="279" t="s">
        <v>240</v>
      </c>
      <c r="D40" s="280"/>
      <c r="E40" s="281"/>
      <c r="F40" s="310">
        <f aca="true" t="shared" si="12" ref="F40:S40">SUM(F41:F41)</f>
        <v>452</v>
      </c>
      <c r="G40" s="310">
        <f t="shared" si="12"/>
        <v>140</v>
      </c>
      <c r="H40" s="310">
        <f t="shared" si="12"/>
        <v>312</v>
      </c>
      <c r="I40" s="310">
        <f t="shared" si="12"/>
        <v>237</v>
      </c>
      <c r="J40" s="311">
        <f t="shared" si="12"/>
        <v>75</v>
      </c>
      <c r="K40" s="312">
        <f t="shared" si="12"/>
        <v>0</v>
      </c>
      <c r="L40" s="313">
        <f t="shared" si="12"/>
        <v>0</v>
      </c>
      <c r="M40" s="312">
        <f t="shared" si="12"/>
        <v>68</v>
      </c>
      <c r="N40" s="310">
        <f t="shared" si="12"/>
        <v>90</v>
      </c>
      <c r="O40" s="313"/>
      <c r="P40" s="312">
        <f t="shared" si="12"/>
        <v>154</v>
      </c>
      <c r="Q40" s="312">
        <f t="shared" si="12"/>
        <v>0</v>
      </c>
      <c r="R40" s="312">
        <f t="shared" si="12"/>
        <v>0</v>
      </c>
      <c r="S40" s="314">
        <f t="shared" si="12"/>
        <v>0</v>
      </c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  <c r="BA40" s="134"/>
      <c r="BB40" s="134"/>
      <c r="BC40" s="134"/>
      <c r="BD40" s="134"/>
      <c r="BE40" s="134"/>
      <c r="BF40" s="134"/>
      <c r="BG40" s="134"/>
      <c r="BH40" s="134"/>
      <c r="BI40" s="134"/>
      <c r="BJ40" s="134"/>
      <c r="BK40" s="134"/>
      <c r="BL40" s="134"/>
      <c r="BM40" s="134"/>
      <c r="BN40" s="134"/>
      <c r="BO40" s="134"/>
      <c r="BP40" s="134"/>
      <c r="BQ40" s="134"/>
      <c r="BR40" s="134"/>
      <c r="BS40" s="134"/>
      <c r="BT40" s="134"/>
      <c r="BU40" s="134"/>
      <c r="BV40" s="134"/>
      <c r="BW40" s="134"/>
      <c r="BX40" s="134"/>
      <c r="BY40" s="134"/>
      <c r="BZ40" s="134"/>
      <c r="CA40" s="134"/>
      <c r="CB40" s="134"/>
      <c r="CC40" s="134"/>
      <c r="CD40" s="134"/>
      <c r="CE40" s="134"/>
      <c r="CF40" s="134"/>
      <c r="CG40" s="134"/>
      <c r="CH40" s="134"/>
      <c r="CI40" s="134"/>
      <c r="CJ40" s="134"/>
      <c r="CK40" s="134"/>
      <c r="CL40" s="134"/>
      <c r="CM40" s="134"/>
      <c r="CN40" s="134"/>
      <c r="CO40" s="134"/>
      <c r="CP40" s="134"/>
      <c r="CQ40" s="134"/>
      <c r="CR40" s="134"/>
      <c r="CS40" s="134"/>
      <c r="CT40" s="134"/>
      <c r="CU40" s="134"/>
      <c r="CV40" s="134"/>
      <c r="CW40" s="134"/>
      <c r="CX40" s="134"/>
      <c r="CY40" s="134"/>
      <c r="CZ40" s="134"/>
      <c r="DA40" s="134"/>
      <c r="DB40" s="134"/>
      <c r="DC40" s="134"/>
      <c r="DD40" s="134"/>
      <c r="DE40" s="134"/>
      <c r="DF40" s="134"/>
      <c r="DG40" s="134"/>
      <c r="DH40" s="134"/>
      <c r="DI40" s="134"/>
      <c r="DJ40" s="134"/>
      <c r="DK40" s="134"/>
      <c r="DL40" s="134"/>
      <c r="DM40" s="134"/>
      <c r="DN40" s="134"/>
      <c r="DO40" s="134"/>
      <c r="DP40" s="134"/>
      <c r="DQ40" s="134"/>
      <c r="DR40" s="134"/>
      <c r="DS40" s="134"/>
      <c r="DT40" s="134"/>
      <c r="DU40" s="134"/>
      <c r="DV40" s="134"/>
      <c r="DW40" s="134"/>
      <c r="DX40" s="134"/>
      <c r="DY40" s="134"/>
      <c r="DZ40" s="134"/>
      <c r="EA40" s="134"/>
      <c r="EB40" s="134"/>
      <c r="EC40" s="134"/>
      <c r="ED40" s="134"/>
      <c r="EE40" s="134"/>
      <c r="EF40" s="134"/>
      <c r="EG40" s="134"/>
      <c r="EH40" s="134"/>
      <c r="EI40" s="134"/>
      <c r="EJ40" s="134"/>
      <c r="EK40" s="134"/>
      <c r="EL40" s="134"/>
      <c r="EM40" s="134"/>
      <c r="EN40" s="134"/>
      <c r="EO40" s="134"/>
      <c r="EP40" s="134"/>
      <c r="EQ40" s="134"/>
      <c r="ER40" s="134"/>
      <c r="ES40" s="134"/>
      <c r="ET40" s="134"/>
      <c r="EU40" s="134"/>
      <c r="EV40" s="134"/>
      <c r="EW40" s="134"/>
      <c r="EX40" s="134"/>
      <c r="EY40" s="134"/>
      <c r="EZ40" s="134"/>
      <c r="FA40" s="134"/>
      <c r="FB40" s="134"/>
      <c r="FC40" s="134"/>
      <c r="FD40" s="134"/>
      <c r="FE40" s="134"/>
      <c r="FF40" s="134"/>
      <c r="FG40" s="134"/>
      <c r="FH40" s="134"/>
      <c r="FI40" s="134"/>
      <c r="FJ40" s="134"/>
      <c r="FK40" s="134"/>
      <c r="FL40" s="134"/>
      <c r="FM40" s="134"/>
      <c r="FN40" s="134"/>
      <c r="FO40" s="134"/>
      <c r="FP40" s="134"/>
      <c r="FQ40" s="134"/>
      <c r="FR40" s="134"/>
    </row>
    <row r="41" spans="1:174" s="20" customFormat="1" ht="51" customHeight="1">
      <c r="A41" s="300" t="s">
        <v>126</v>
      </c>
      <c r="B41" s="292" t="s">
        <v>291</v>
      </c>
      <c r="C41" s="301" t="s">
        <v>214</v>
      </c>
      <c r="D41" s="302"/>
      <c r="E41" s="303" t="s">
        <v>243</v>
      </c>
      <c r="F41" s="268">
        <f>SUM(G41:H41)</f>
        <v>452</v>
      </c>
      <c r="G41" s="304">
        <v>140</v>
      </c>
      <c r="H41" s="269">
        <f>SUM(K41:R41)</f>
        <v>312</v>
      </c>
      <c r="I41" s="266">
        <f>H41-J41</f>
        <v>237</v>
      </c>
      <c r="J41" s="270">
        <v>75</v>
      </c>
      <c r="K41" s="271"/>
      <c r="L41" s="272"/>
      <c r="M41" s="305">
        <v>68</v>
      </c>
      <c r="N41" s="306">
        <v>90</v>
      </c>
      <c r="O41" s="307"/>
      <c r="P41" s="305">
        <v>154</v>
      </c>
      <c r="Q41" s="306"/>
      <c r="R41" s="306"/>
      <c r="S41" s="308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  <c r="BH41" s="134"/>
      <c r="BI41" s="134"/>
      <c r="BJ41" s="134"/>
      <c r="BK41" s="134"/>
      <c r="BL41" s="134"/>
      <c r="BM41" s="134"/>
      <c r="BN41" s="134"/>
      <c r="BO41" s="134"/>
      <c r="BP41" s="134"/>
      <c r="BQ41" s="134"/>
      <c r="BR41" s="134"/>
      <c r="BS41" s="134"/>
      <c r="BT41" s="134"/>
      <c r="BU41" s="134"/>
      <c r="BV41" s="134"/>
      <c r="BW41" s="134"/>
      <c r="BX41" s="134"/>
      <c r="BY41" s="134"/>
      <c r="BZ41" s="134"/>
      <c r="CA41" s="134"/>
      <c r="CB41" s="134"/>
      <c r="CC41" s="134"/>
      <c r="CD41" s="134"/>
      <c r="CE41" s="134"/>
      <c r="CF41" s="134"/>
      <c r="CG41" s="134"/>
      <c r="CH41" s="134"/>
      <c r="CI41" s="134"/>
      <c r="CJ41" s="134"/>
      <c r="CK41" s="134"/>
      <c r="CL41" s="134"/>
      <c r="CM41" s="134"/>
      <c r="CN41" s="134"/>
      <c r="CO41" s="134"/>
      <c r="CP41" s="134"/>
      <c r="CQ41" s="134"/>
      <c r="CR41" s="134"/>
      <c r="CS41" s="134"/>
      <c r="CT41" s="134"/>
      <c r="CU41" s="134"/>
      <c r="CV41" s="134"/>
      <c r="CW41" s="134"/>
      <c r="CX41" s="134"/>
      <c r="CY41" s="134"/>
      <c r="CZ41" s="134"/>
      <c r="DA41" s="134"/>
      <c r="DB41" s="134"/>
      <c r="DC41" s="134"/>
      <c r="DD41" s="134"/>
      <c r="DE41" s="134"/>
      <c r="DF41" s="134"/>
      <c r="DG41" s="134"/>
      <c r="DH41" s="134"/>
      <c r="DI41" s="134"/>
      <c r="DJ41" s="134"/>
      <c r="DK41" s="134"/>
      <c r="DL41" s="134"/>
      <c r="DM41" s="134"/>
      <c r="DN41" s="134"/>
      <c r="DO41" s="134"/>
      <c r="DP41" s="134"/>
      <c r="DQ41" s="134"/>
      <c r="DR41" s="134"/>
      <c r="DS41" s="134"/>
      <c r="DT41" s="134"/>
      <c r="DU41" s="134"/>
      <c r="DV41" s="134"/>
      <c r="DW41" s="134"/>
      <c r="DX41" s="134"/>
      <c r="DY41" s="134"/>
      <c r="DZ41" s="134"/>
      <c r="EA41" s="134"/>
      <c r="EB41" s="134"/>
      <c r="EC41" s="134"/>
      <c r="ED41" s="134"/>
      <c r="EE41" s="134"/>
      <c r="EF41" s="134"/>
      <c r="EG41" s="134"/>
      <c r="EH41" s="134"/>
      <c r="EI41" s="134"/>
      <c r="EJ41" s="134"/>
      <c r="EK41" s="134"/>
      <c r="EL41" s="134"/>
      <c r="EM41" s="134"/>
      <c r="EN41" s="134"/>
      <c r="EO41" s="134"/>
      <c r="EP41" s="134"/>
      <c r="EQ41" s="134"/>
      <c r="ER41" s="134"/>
      <c r="ES41" s="134"/>
      <c r="ET41" s="134"/>
      <c r="EU41" s="134"/>
      <c r="EV41" s="134"/>
      <c r="EW41" s="134"/>
      <c r="EX41" s="134"/>
      <c r="EY41" s="134"/>
      <c r="EZ41" s="134"/>
      <c r="FA41" s="134"/>
      <c r="FB41" s="134"/>
      <c r="FC41" s="134"/>
      <c r="FD41" s="134"/>
      <c r="FE41" s="134"/>
      <c r="FF41" s="134"/>
      <c r="FG41" s="134"/>
      <c r="FH41" s="134"/>
      <c r="FI41" s="134"/>
      <c r="FJ41" s="134"/>
      <c r="FK41" s="134"/>
      <c r="FL41" s="134"/>
      <c r="FM41" s="134"/>
      <c r="FN41" s="134"/>
      <c r="FO41" s="134"/>
      <c r="FP41" s="134"/>
      <c r="FQ41" s="134"/>
      <c r="FR41" s="134"/>
    </row>
    <row r="42" spans="1:175" s="19" customFormat="1" ht="28.5" customHeight="1">
      <c r="A42" s="54" t="s">
        <v>127</v>
      </c>
      <c r="B42" s="60" t="s">
        <v>189</v>
      </c>
      <c r="C42" s="206"/>
      <c r="D42" s="23" t="s">
        <v>293</v>
      </c>
      <c r="E42" s="207"/>
      <c r="F42" s="197">
        <f>SUM(K42:S42)</f>
        <v>252</v>
      </c>
      <c r="G42" s="28"/>
      <c r="H42" s="39">
        <f>SUM(K42:R42)</f>
        <v>252</v>
      </c>
      <c r="I42" s="23"/>
      <c r="J42" s="64">
        <f>SUM(K42:S42)</f>
        <v>252</v>
      </c>
      <c r="K42" s="65"/>
      <c r="L42" s="70"/>
      <c r="M42" s="77">
        <v>72</v>
      </c>
      <c r="N42" s="45">
        <v>72</v>
      </c>
      <c r="O42" s="51"/>
      <c r="P42" s="77"/>
      <c r="Q42" s="45"/>
      <c r="R42" s="45">
        <v>108</v>
      </c>
      <c r="S42" s="142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4"/>
      <c r="BD42" s="134"/>
      <c r="BE42" s="134"/>
      <c r="BF42" s="134"/>
      <c r="BG42" s="134"/>
      <c r="BH42" s="134"/>
      <c r="BI42" s="134"/>
      <c r="BJ42" s="134"/>
      <c r="BK42" s="134"/>
      <c r="BL42" s="134"/>
      <c r="BM42" s="134"/>
      <c r="BN42" s="134"/>
      <c r="BO42" s="134"/>
      <c r="BP42" s="134"/>
      <c r="BQ42" s="134"/>
      <c r="BR42" s="134"/>
      <c r="BS42" s="134"/>
      <c r="BT42" s="134"/>
      <c r="BU42" s="134"/>
      <c r="BV42" s="134"/>
      <c r="BW42" s="134"/>
      <c r="BX42" s="134"/>
      <c r="BY42" s="134"/>
      <c r="BZ42" s="134"/>
      <c r="CA42" s="134"/>
      <c r="CB42" s="134"/>
      <c r="CC42" s="134"/>
      <c r="CD42" s="134"/>
      <c r="CE42" s="134"/>
      <c r="CF42" s="134"/>
      <c r="CG42" s="134"/>
      <c r="CH42" s="134"/>
      <c r="CI42" s="134"/>
      <c r="CJ42" s="134"/>
      <c r="CK42" s="134"/>
      <c r="CL42" s="134"/>
      <c r="CM42" s="134"/>
      <c r="CN42" s="134"/>
      <c r="CO42" s="134"/>
      <c r="CP42" s="134"/>
      <c r="CQ42" s="134"/>
      <c r="CR42" s="134"/>
      <c r="CS42" s="134"/>
      <c r="CT42" s="134"/>
      <c r="CU42" s="134"/>
      <c r="CV42" s="134"/>
      <c r="CW42" s="134"/>
      <c r="CX42" s="134"/>
      <c r="CY42" s="134"/>
      <c r="CZ42" s="134"/>
      <c r="DA42" s="134"/>
      <c r="DB42" s="134"/>
      <c r="DC42" s="134"/>
      <c r="DD42" s="134"/>
      <c r="DE42" s="134"/>
      <c r="DF42" s="134"/>
      <c r="DG42" s="134"/>
      <c r="DH42" s="134"/>
      <c r="DI42" s="134"/>
      <c r="DJ42" s="134"/>
      <c r="DK42" s="134"/>
      <c r="DL42" s="134"/>
      <c r="DM42" s="134"/>
      <c r="DN42" s="134"/>
      <c r="DO42" s="134"/>
      <c r="DP42" s="134"/>
      <c r="DQ42" s="134"/>
      <c r="DR42" s="134"/>
      <c r="DS42" s="134"/>
      <c r="DT42" s="134"/>
      <c r="DU42" s="134"/>
      <c r="DV42" s="134"/>
      <c r="DW42" s="134"/>
      <c r="DX42" s="134"/>
      <c r="DY42" s="134"/>
      <c r="DZ42" s="134"/>
      <c r="EA42" s="134"/>
      <c r="EB42" s="134"/>
      <c r="EC42" s="134"/>
      <c r="ED42" s="134"/>
      <c r="EE42" s="134"/>
      <c r="EF42" s="134"/>
      <c r="EG42" s="134"/>
      <c r="EH42" s="134"/>
      <c r="EI42" s="134"/>
      <c r="EJ42" s="134"/>
      <c r="EK42" s="134"/>
      <c r="EL42" s="134"/>
      <c r="EM42" s="134"/>
      <c r="EN42" s="134"/>
      <c r="EO42" s="134"/>
      <c r="EP42" s="134"/>
      <c r="EQ42" s="134"/>
      <c r="ER42" s="134"/>
      <c r="ES42" s="134"/>
      <c r="ET42" s="134"/>
      <c r="EU42" s="134"/>
      <c r="EV42" s="134"/>
      <c r="EW42" s="134"/>
      <c r="EX42" s="134"/>
      <c r="EY42" s="134"/>
      <c r="EZ42" s="134"/>
      <c r="FA42" s="134"/>
      <c r="FB42" s="134"/>
      <c r="FC42" s="134"/>
      <c r="FD42" s="134"/>
      <c r="FE42" s="134"/>
      <c r="FF42" s="134"/>
      <c r="FG42" s="134"/>
      <c r="FH42" s="134"/>
      <c r="FI42" s="134"/>
      <c r="FJ42" s="134"/>
      <c r="FK42" s="134"/>
      <c r="FL42" s="134"/>
      <c r="FM42" s="134"/>
      <c r="FN42" s="134"/>
      <c r="FO42" s="134"/>
      <c r="FP42" s="134"/>
      <c r="FQ42" s="134"/>
      <c r="FR42" s="134"/>
      <c r="FS42" s="22"/>
    </row>
    <row r="43" spans="1:174" s="20" customFormat="1" ht="27.75" customHeight="1" thickBot="1">
      <c r="A43" s="110" t="s">
        <v>128</v>
      </c>
      <c r="B43" s="111" t="s">
        <v>82</v>
      </c>
      <c r="C43" s="287"/>
      <c r="D43" s="113" t="s">
        <v>293</v>
      </c>
      <c r="E43" s="288"/>
      <c r="F43" s="289">
        <f>SUM(K43:S43)</f>
        <v>324</v>
      </c>
      <c r="G43" s="116"/>
      <c r="H43" s="117">
        <f>SUM(K43:S43)</f>
        <v>324</v>
      </c>
      <c r="I43" s="116"/>
      <c r="J43" s="118">
        <f>SUM(K43:S43)</f>
        <v>324</v>
      </c>
      <c r="K43" s="115"/>
      <c r="L43" s="119"/>
      <c r="M43" s="120"/>
      <c r="N43" s="121"/>
      <c r="O43" s="122">
        <v>72</v>
      </c>
      <c r="P43" s="120"/>
      <c r="Q43" s="121">
        <v>72</v>
      </c>
      <c r="R43" s="121"/>
      <c r="S43" s="290">
        <v>180</v>
      </c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  <c r="BF43" s="134"/>
      <c r="BG43" s="134"/>
      <c r="BH43" s="134"/>
      <c r="BI43" s="134"/>
      <c r="BJ43" s="134"/>
      <c r="BK43" s="134"/>
      <c r="BL43" s="134"/>
      <c r="BM43" s="134"/>
      <c r="BN43" s="134"/>
      <c r="BO43" s="134"/>
      <c r="BP43" s="134"/>
      <c r="BQ43" s="134"/>
      <c r="BR43" s="134"/>
      <c r="BS43" s="134"/>
      <c r="BT43" s="134"/>
      <c r="BU43" s="134"/>
      <c r="BV43" s="134"/>
      <c r="BW43" s="134"/>
      <c r="BX43" s="134"/>
      <c r="BY43" s="134"/>
      <c r="BZ43" s="134"/>
      <c r="CA43" s="134"/>
      <c r="CB43" s="134"/>
      <c r="CC43" s="134"/>
      <c r="CD43" s="134"/>
      <c r="CE43" s="134"/>
      <c r="CF43" s="134"/>
      <c r="CG43" s="134"/>
      <c r="CH43" s="134"/>
      <c r="CI43" s="134"/>
      <c r="CJ43" s="134"/>
      <c r="CK43" s="134"/>
      <c r="CL43" s="134"/>
      <c r="CM43" s="134"/>
      <c r="CN43" s="134"/>
      <c r="CO43" s="134"/>
      <c r="CP43" s="134"/>
      <c r="CQ43" s="134"/>
      <c r="CR43" s="134"/>
      <c r="CS43" s="134"/>
      <c r="CT43" s="134"/>
      <c r="CU43" s="134"/>
      <c r="CV43" s="134"/>
      <c r="CW43" s="134"/>
      <c r="CX43" s="134"/>
      <c r="CY43" s="134"/>
      <c r="CZ43" s="134"/>
      <c r="DA43" s="134"/>
      <c r="DB43" s="134"/>
      <c r="DC43" s="134"/>
      <c r="DD43" s="134"/>
      <c r="DE43" s="134"/>
      <c r="DF43" s="134"/>
      <c r="DG43" s="134"/>
      <c r="DH43" s="134"/>
      <c r="DI43" s="134"/>
      <c r="DJ43" s="134"/>
      <c r="DK43" s="134"/>
      <c r="DL43" s="134"/>
      <c r="DM43" s="134"/>
      <c r="DN43" s="134"/>
      <c r="DO43" s="134"/>
      <c r="DP43" s="134"/>
      <c r="DQ43" s="134"/>
      <c r="DR43" s="134"/>
      <c r="DS43" s="134"/>
      <c r="DT43" s="134"/>
      <c r="DU43" s="134"/>
      <c r="DV43" s="134"/>
      <c r="DW43" s="134"/>
      <c r="DX43" s="134"/>
      <c r="DY43" s="134"/>
      <c r="DZ43" s="134"/>
      <c r="EA43" s="134"/>
      <c r="EB43" s="134"/>
      <c r="EC43" s="134"/>
      <c r="ED43" s="134"/>
      <c r="EE43" s="134"/>
      <c r="EF43" s="134"/>
      <c r="EG43" s="134"/>
      <c r="EH43" s="134"/>
      <c r="EI43" s="134"/>
      <c r="EJ43" s="134"/>
      <c r="EK43" s="134"/>
      <c r="EL43" s="134"/>
      <c r="EM43" s="134"/>
      <c r="EN43" s="134"/>
      <c r="EO43" s="134"/>
      <c r="EP43" s="134"/>
      <c r="EQ43" s="134"/>
      <c r="ER43" s="134"/>
      <c r="ES43" s="134"/>
      <c r="ET43" s="134"/>
      <c r="EU43" s="134"/>
      <c r="EV43" s="134"/>
      <c r="EW43" s="134"/>
      <c r="EX43" s="134"/>
      <c r="EY43" s="134"/>
      <c r="EZ43" s="134"/>
      <c r="FA43" s="134"/>
      <c r="FB43" s="134"/>
      <c r="FC43" s="134"/>
      <c r="FD43" s="134"/>
      <c r="FE43" s="134"/>
      <c r="FF43" s="134"/>
      <c r="FG43" s="134"/>
      <c r="FH43" s="134"/>
      <c r="FI43" s="134"/>
      <c r="FJ43" s="134"/>
      <c r="FK43" s="134"/>
      <c r="FL43" s="134"/>
      <c r="FM43" s="134"/>
      <c r="FN43" s="134"/>
      <c r="FO43" s="134"/>
      <c r="FP43" s="134"/>
      <c r="FQ43" s="134"/>
      <c r="FR43" s="134"/>
    </row>
    <row r="44" spans="1:174" s="20" customFormat="1" ht="48.75" customHeight="1" hidden="1">
      <c r="A44" s="55"/>
      <c r="B44" s="61"/>
      <c r="C44" s="198"/>
      <c r="D44" s="199"/>
      <c r="E44" s="200"/>
      <c r="F44" s="69"/>
      <c r="G44" s="48"/>
      <c r="H44" s="48"/>
      <c r="I44" s="48"/>
      <c r="J44" s="72"/>
      <c r="K44" s="69"/>
      <c r="L44" s="53"/>
      <c r="M44" s="69"/>
      <c r="N44" s="48"/>
      <c r="O44" s="53"/>
      <c r="P44" s="69"/>
      <c r="Q44" s="48"/>
      <c r="R44" s="48"/>
      <c r="S44" s="72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  <c r="BA44" s="134"/>
      <c r="BB44" s="134"/>
      <c r="BC44" s="134"/>
      <c r="BD44" s="134"/>
      <c r="BE44" s="134"/>
      <c r="BF44" s="134"/>
      <c r="BG44" s="134"/>
      <c r="BH44" s="134"/>
      <c r="BI44" s="134"/>
      <c r="BJ44" s="134"/>
      <c r="BK44" s="134"/>
      <c r="BL44" s="134"/>
      <c r="BM44" s="134"/>
      <c r="BN44" s="134"/>
      <c r="BO44" s="134"/>
      <c r="BP44" s="134"/>
      <c r="BQ44" s="134"/>
      <c r="BR44" s="134"/>
      <c r="BS44" s="134"/>
      <c r="BT44" s="134"/>
      <c r="BU44" s="134"/>
      <c r="BV44" s="134"/>
      <c r="BW44" s="134"/>
      <c r="BX44" s="134"/>
      <c r="BY44" s="134"/>
      <c r="BZ44" s="134"/>
      <c r="CA44" s="134"/>
      <c r="CB44" s="134"/>
      <c r="CC44" s="134"/>
      <c r="CD44" s="134"/>
      <c r="CE44" s="134"/>
      <c r="CF44" s="134"/>
      <c r="CG44" s="134"/>
      <c r="CH44" s="134"/>
      <c r="CI44" s="134"/>
      <c r="CJ44" s="134"/>
      <c r="CK44" s="134"/>
      <c r="CL44" s="134"/>
      <c r="CM44" s="134"/>
      <c r="CN44" s="134"/>
      <c r="CO44" s="134"/>
      <c r="CP44" s="134"/>
      <c r="CQ44" s="134"/>
      <c r="CR44" s="134"/>
      <c r="CS44" s="134"/>
      <c r="CT44" s="134"/>
      <c r="CU44" s="134"/>
      <c r="CV44" s="134"/>
      <c r="CW44" s="134"/>
      <c r="CX44" s="134"/>
      <c r="CY44" s="134"/>
      <c r="CZ44" s="134"/>
      <c r="DA44" s="134"/>
      <c r="DB44" s="134"/>
      <c r="DC44" s="134"/>
      <c r="DD44" s="134"/>
      <c r="DE44" s="134"/>
      <c r="DF44" s="134"/>
      <c r="DG44" s="134"/>
      <c r="DH44" s="134"/>
      <c r="DI44" s="134"/>
      <c r="DJ44" s="134"/>
      <c r="DK44" s="134"/>
      <c r="DL44" s="134"/>
      <c r="DM44" s="134"/>
      <c r="DN44" s="134"/>
      <c r="DO44" s="134"/>
      <c r="DP44" s="134"/>
      <c r="DQ44" s="134"/>
      <c r="DR44" s="134"/>
      <c r="DS44" s="134"/>
      <c r="DT44" s="134"/>
      <c r="DU44" s="134"/>
      <c r="DV44" s="134"/>
      <c r="DW44" s="134"/>
      <c r="DX44" s="134"/>
      <c r="DY44" s="134"/>
      <c r="DZ44" s="134"/>
      <c r="EA44" s="134"/>
      <c r="EB44" s="134"/>
      <c r="EC44" s="134"/>
      <c r="ED44" s="134"/>
      <c r="EE44" s="134"/>
      <c r="EF44" s="134"/>
      <c r="EG44" s="134"/>
      <c r="EH44" s="134"/>
      <c r="EI44" s="134"/>
      <c r="EJ44" s="134"/>
      <c r="EK44" s="134"/>
      <c r="EL44" s="134"/>
      <c r="EM44" s="134"/>
      <c r="EN44" s="134"/>
      <c r="EO44" s="134"/>
      <c r="EP44" s="134"/>
      <c r="EQ44" s="134"/>
      <c r="ER44" s="134"/>
      <c r="ES44" s="134"/>
      <c r="ET44" s="134"/>
      <c r="EU44" s="134"/>
      <c r="EV44" s="134"/>
      <c r="EW44" s="134"/>
      <c r="EX44" s="134"/>
      <c r="EY44" s="134"/>
      <c r="EZ44" s="134"/>
      <c r="FA44" s="134"/>
      <c r="FB44" s="134"/>
      <c r="FC44" s="134"/>
      <c r="FD44" s="134"/>
      <c r="FE44" s="134"/>
      <c r="FF44" s="134"/>
      <c r="FG44" s="134"/>
      <c r="FH44" s="134"/>
      <c r="FI44" s="134"/>
      <c r="FJ44" s="134"/>
      <c r="FK44" s="134"/>
      <c r="FL44" s="134"/>
      <c r="FM44" s="134"/>
      <c r="FN44" s="134"/>
      <c r="FO44" s="134"/>
      <c r="FP44" s="134"/>
      <c r="FQ44" s="134"/>
      <c r="FR44" s="134"/>
    </row>
    <row r="45" spans="1:174" s="20" customFormat="1" ht="41.25" customHeight="1" hidden="1">
      <c r="A45" s="54"/>
      <c r="B45" s="60"/>
      <c r="C45" s="57"/>
      <c r="D45" s="30"/>
      <c r="E45" s="62"/>
      <c r="F45" s="67"/>
      <c r="G45" s="28"/>
      <c r="H45" s="39"/>
      <c r="I45" s="30"/>
      <c r="J45" s="62"/>
      <c r="K45" s="75"/>
      <c r="L45" s="70"/>
      <c r="M45" s="77"/>
      <c r="N45" s="45"/>
      <c r="O45" s="51"/>
      <c r="P45" s="80"/>
      <c r="Q45" s="49"/>
      <c r="R45" s="49"/>
      <c r="S45" s="14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4"/>
      <c r="BD45" s="134"/>
      <c r="BE45" s="134"/>
      <c r="BF45" s="134"/>
      <c r="BG45" s="134"/>
      <c r="BH45" s="134"/>
      <c r="BI45" s="134"/>
      <c r="BJ45" s="134"/>
      <c r="BK45" s="134"/>
      <c r="BL45" s="134"/>
      <c r="BM45" s="134"/>
      <c r="BN45" s="134"/>
      <c r="BO45" s="134"/>
      <c r="BP45" s="134"/>
      <c r="BQ45" s="134"/>
      <c r="BR45" s="134"/>
      <c r="BS45" s="134"/>
      <c r="BT45" s="134"/>
      <c r="BU45" s="134"/>
      <c r="BV45" s="134"/>
      <c r="BW45" s="134"/>
      <c r="BX45" s="134"/>
      <c r="BY45" s="134"/>
      <c r="BZ45" s="134"/>
      <c r="CA45" s="134"/>
      <c r="CB45" s="134"/>
      <c r="CC45" s="134"/>
      <c r="CD45" s="134"/>
      <c r="CE45" s="134"/>
      <c r="CF45" s="134"/>
      <c r="CG45" s="134"/>
      <c r="CH45" s="134"/>
      <c r="CI45" s="134"/>
      <c r="CJ45" s="134"/>
      <c r="CK45" s="134"/>
      <c r="CL45" s="134"/>
      <c r="CM45" s="134"/>
      <c r="CN45" s="134"/>
      <c r="CO45" s="134"/>
      <c r="CP45" s="134"/>
      <c r="CQ45" s="134"/>
      <c r="CR45" s="134"/>
      <c r="CS45" s="134"/>
      <c r="CT45" s="134"/>
      <c r="CU45" s="134"/>
      <c r="CV45" s="134"/>
      <c r="CW45" s="134"/>
      <c r="CX45" s="134"/>
      <c r="CY45" s="134"/>
      <c r="CZ45" s="134"/>
      <c r="DA45" s="134"/>
      <c r="DB45" s="134"/>
      <c r="DC45" s="134"/>
      <c r="DD45" s="134"/>
      <c r="DE45" s="134"/>
      <c r="DF45" s="134"/>
      <c r="DG45" s="134"/>
      <c r="DH45" s="134"/>
      <c r="DI45" s="134"/>
      <c r="DJ45" s="134"/>
      <c r="DK45" s="134"/>
      <c r="DL45" s="134"/>
      <c r="DM45" s="134"/>
      <c r="DN45" s="134"/>
      <c r="DO45" s="134"/>
      <c r="DP45" s="134"/>
      <c r="DQ45" s="134"/>
      <c r="DR45" s="134"/>
      <c r="DS45" s="134"/>
      <c r="DT45" s="134"/>
      <c r="DU45" s="134"/>
      <c r="DV45" s="134"/>
      <c r="DW45" s="134"/>
      <c r="DX45" s="134"/>
      <c r="DY45" s="134"/>
      <c r="DZ45" s="134"/>
      <c r="EA45" s="134"/>
      <c r="EB45" s="134"/>
      <c r="EC45" s="134"/>
      <c r="ED45" s="134"/>
      <c r="EE45" s="134"/>
      <c r="EF45" s="134"/>
      <c r="EG45" s="134"/>
      <c r="EH45" s="134"/>
      <c r="EI45" s="134"/>
      <c r="EJ45" s="134"/>
      <c r="EK45" s="134"/>
      <c r="EL45" s="134"/>
      <c r="EM45" s="134"/>
      <c r="EN45" s="134"/>
      <c r="EO45" s="134"/>
      <c r="EP45" s="134"/>
      <c r="EQ45" s="134"/>
      <c r="ER45" s="134"/>
      <c r="ES45" s="134"/>
      <c r="ET45" s="134"/>
      <c r="EU45" s="134"/>
      <c r="EV45" s="134"/>
      <c r="EW45" s="134"/>
      <c r="EX45" s="134"/>
      <c r="EY45" s="134"/>
      <c r="EZ45" s="134"/>
      <c r="FA45" s="134"/>
      <c r="FB45" s="134"/>
      <c r="FC45" s="134"/>
      <c r="FD45" s="134"/>
      <c r="FE45" s="134"/>
      <c r="FF45" s="134"/>
      <c r="FG45" s="134"/>
      <c r="FH45" s="134"/>
      <c r="FI45" s="134"/>
      <c r="FJ45" s="134"/>
      <c r="FK45" s="134"/>
      <c r="FL45" s="134"/>
      <c r="FM45" s="134"/>
      <c r="FN45" s="134"/>
      <c r="FO45" s="134"/>
      <c r="FP45" s="134"/>
      <c r="FQ45" s="134"/>
      <c r="FR45" s="134"/>
    </row>
    <row r="46" spans="1:174" s="20" customFormat="1" ht="29.25" customHeight="1" hidden="1">
      <c r="A46" s="54"/>
      <c r="B46" s="60"/>
      <c r="C46" s="58"/>
      <c r="D46" s="23"/>
      <c r="E46" s="63"/>
      <c r="F46" s="67"/>
      <c r="G46" s="28"/>
      <c r="H46" s="39"/>
      <c r="I46" s="27"/>
      <c r="J46" s="71"/>
      <c r="K46" s="67"/>
      <c r="L46" s="70"/>
      <c r="M46" s="77"/>
      <c r="N46" s="45"/>
      <c r="O46" s="51"/>
      <c r="P46" s="80"/>
      <c r="Q46" s="49"/>
      <c r="R46" s="49"/>
      <c r="S46" s="14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4"/>
      <c r="BN46" s="134"/>
      <c r="BO46" s="134"/>
      <c r="BP46" s="134"/>
      <c r="BQ46" s="134"/>
      <c r="BR46" s="134"/>
      <c r="BS46" s="134"/>
      <c r="BT46" s="134"/>
      <c r="BU46" s="134"/>
      <c r="BV46" s="134"/>
      <c r="BW46" s="134"/>
      <c r="BX46" s="134"/>
      <c r="BY46" s="134"/>
      <c r="BZ46" s="134"/>
      <c r="CA46" s="134"/>
      <c r="CB46" s="134"/>
      <c r="CC46" s="134"/>
      <c r="CD46" s="134"/>
      <c r="CE46" s="134"/>
      <c r="CF46" s="134"/>
      <c r="CG46" s="134"/>
      <c r="CH46" s="134"/>
      <c r="CI46" s="134"/>
      <c r="CJ46" s="134"/>
      <c r="CK46" s="134"/>
      <c r="CL46" s="134"/>
      <c r="CM46" s="134"/>
      <c r="CN46" s="134"/>
      <c r="CO46" s="134"/>
      <c r="CP46" s="134"/>
      <c r="CQ46" s="134"/>
      <c r="CR46" s="134"/>
      <c r="CS46" s="134"/>
      <c r="CT46" s="134"/>
      <c r="CU46" s="134"/>
      <c r="CV46" s="134"/>
      <c r="CW46" s="134"/>
      <c r="CX46" s="134"/>
      <c r="CY46" s="134"/>
      <c r="CZ46" s="134"/>
      <c r="DA46" s="134"/>
      <c r="DB46" s="134"/>
      <c r="DC46" s="134"/>
      <c r="DD46" s="134"/>
      <c r="DE46" s="134"/>
      <c r="DF46" s="134"/>
      <c r="DG46" s="134"/>
      <c r="DH46" s="134"/>
      <c r="DI46" s="134"/>
      <c r="DJ46" s="134"/>
      <c r="DK46" s="134"/>
      <c r="DL46" s="134"/>
      <c r="DM46" s="134"/>
      <c r="DN46" s="134"/>
      <c r="DO46" s="134"/>
      <c r="DP46" s="134"/>
      <c r="DQ46" s="134"/>
      <c r="DR46" s="134"/>
      <c r="DS46" s="134"/>
      <c r="DT46" s="134"/>
      <c r="DU46" s="134"/>
      <c r="DV46" s="134"/>
      <c r="DW46" s="134"/>
      <c r="DX46" s="134"/>
      <c r="DY46" s="134"/>
      <c r="DZ46" s="134"/>
      <c r="EA46" s="134"/>
      <c r="EB46" s="134"/>
      <c r="EC46" s="134"/>
      <c r="ED46" s="134"/>
      <c r="EE46" s="134"/>
      <c r="EF46" s="134"/>
      <c r="EG46" s="134"/>
      <c r="EH46" s="134"/>
      <c r="EI46" s="134"/>
      <c r="EJ46" s="134"/>
      <c r="EK46" s="134"/>
      <c r="EL46" s="134"/>
      <c r="EM46" s="134"/>
      <c r="EN46" s="134"/>
      <c r="EO46" s="134"/>
      <c r="EP46" s="134"/>
      <c r="EQ46" s="134"/>
      <c r="ER46" s="134"/>
      <c r="ES46" s="134"/>
      <c r="ET46" s="134"/>
      <c r="EU46" s="134"/>
      <c r="EV46" s="134"/>
      <c r="EW46" s="134"/>
      <c r="EX46" s="134"/>
      <c r="EY46" s="134"/>
      <c r="EZ46" s="134"/>
      <c r="FA46" s="134"/>
      <c r="FB46" s="134"/>
      <c r="FC46" s="134"/>
      <c r="FD46" s="134"/>
      <c r="FE46" s="134"/>
      <c r="FF46" s="134"/>
      <c r="FG46" s="134"/>
      <c r="FH46" s="134"/>
      <c r="FI46" s="134"/>
      <c r="FJ46" s="134"/>
      <c r="FK46" s="134"/>
      <c r="FL46" s="134"/>
      <c r="FM46" s="134"/>
      <c r="FN46" s="134"/>
      <c r="FO46" s="134"/>
      <c r="FP46" s="134"/>
      <c r="FQ46" s="134"/>
      <c r="FR46" s="134"/>
    </row>
    <row r="47" spans="1:174" s="20" customFormat="1" ht="29.25" customHeight="1" hidden="1" thickBot="1">
      <c r="A47" s="110"/>
      <c r="B47" s="111"/>
      <c r="C47" s="112"/>
      <c r="D47" s="113"/>
      <c r="E47" s="114"/>
      <c r="F47" s="115"/>
      <c r="G47" s="116"/>
      <c r="H47" s="117"/>
      <c r="I47" s="116"/>
      <c r="J47" s="118"/>
      <c r="K47" s="115"/>
      <c r="L47" s="119"/>
      <c r="M47" s="120"/>
      <c r="N47" s="121"/>
      <c r="O47" s="122"/>
      <c r="P47" s="123"/>
      <c r="Q47" s="124"/>
      <c r="R47" s="124"/>
      <c r="S47" s="145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4"/>
      <c r="BD47" s="134"/>
      <c r="BE47" s="134"/>
      <c r="BF47" s="134"/>
      <c r="BG47" s="134"/>
      <c r="BH47" s="134"/>
      <c r="BI47" s="134"/>
      <c r="BJ47" s="134"/>
      <c r="BK47" s="134"/>
      <c r="BL47" s="134"/>
      <c r="BM47" s="134"/>
      <c r="BN47" s="134"/>
      <c r="BO47" s="134"/>
      <c r="BP47" s="134"/>
      <c r="BQ47" s="134"/>
      <c r="BR47" s="134"/>
      <c r="BS47" s="134"/>
      <c r="BT47" s="134"/>
      <c r="BU47" s="134"/>
      <c r="BV47" s="134"/>
      <c r="BW47" s="134"/>
      <c r="BX47" s="134"/>
      <c r="BY47" s="134"/>
      <c r="BZ47" s="134"/>
      <c r="CA47" s="134"/>
      <c r="CB47" s="134"/>
      <c r="CC47" s="134"/>
      <c r="CD47" s="134"/>
      <c r="CE47" s="134"/>
      <c r="CF47" s="134"/>
      <c r="CG47" s="134"/>
      <c r="CH47" s="134"/>
      <c r="CI47" s="134"/>
      <c r="CJ47" s="134"/>
      <c r="CK47" s="134"/>
      <c r="CL47" s="134"/>
      <c r="CM47" s="134"/>
      <c r="CN47" s="134"/>
      <c r="CO47" s="134"/>
      <c r="CP47" s="134"/>
      <c r="CQ47" s="134"/>
      <c r="CR47" s="134"/>
      <c r="CS47" s="134"/>
      <c r="CT47" s="134"/>
      <c r="CU47" s="134"/>
      <c r="CV47" s="134"/>
      <c r="CW47" s="134"/>
      <c r="CX47" s="134"/>
      <c r="CY47" s="134"/>
      <c r="CZ47" s="134"/>
      <c r="DA47" s="134"/>
      <c r="DB47" s="134"/>
      <c r="DC47" s="134"/>
      <c r="DD47" s="134"/>
      <c r="DE47" s="134"/>
      <c r="DF47" s="134"/>
      <c r="DG47" s="134"/>
      <c r="DH47" s="134"/>
      <c r="DI47" s="134"/>
      <c r="DJ47" s="134"/>
      <c r="DK47" s="134"/>
      <c r="DL47" s="134"/>
      <c r="DM47" s="134"/>
      <c r="DN47" s="134"/>
      <c r="DO47" s="134"/>
      <c r="DP47" s="134"/>
      <c r="DQ47" s="134"/>
      <c r="DR47" s="134"/>
      <c r="DS47" s="134"/>
      <c r="DT47" s="134"/>
      <c r="DU47" s="134"/>
      <c r="DV47" s="134"/>
      <c r="DW47" s="134"/>
      <c r="DX47" s="134"/>
      <c r="DY47" s="134"/>
      <c r="DZ47" s="134"/>
      <c r="EA47" s="134"/>
      <c r="EB47" s="134"/>
      <c r="EC47" s="134"/>
      <c r="ED47" s="134"/>
      <c r="EE47" s="134"/>
      <c r="EF47" s="134"/>
      <c r="EG47" s="134"/>
      <c r="EH47" s="134"/>
      <c r="EI47" s="134"/>
      <c r="EJ47" s="134"/>
      <c r="EK47" s="134"/>
      <c r="EL47" s="134"/>
      <c r="EM47" s="134"/>
      <c r="EN47" s="134"/>
      <c r="EO47" s="134"/>
      <c r="EP47" s="134"/>
      <c r="EQ47" s="134"/>
      <c r="ER47" s="134"/>
      <c r="ES47" s="134"/>
      <c r="ET47" s="134"/>
      <c r="EU47" s="134"/>
      <c r="EV47" s="134"/>
      <c r="EW47" s="134"/>
      <c r="EX47" s="134"/>
      <c r="EY47" s="134"/>
      <c r="EZ47" s="134"/>
      <c r="FA47" s="134"/>
      <c r="FB47" s="134"/>
      <c r="FC47" s="134"/>
      <c r="FD47" s="134"/>
      <c r="FE47" s="134"/>
      <c r="FF47" s="134"/>
      <c r="FG47" s="134"/>
      <c r="FH47" s="134"/>
      <c r="FI47" s="134"/>
      <c r="FJ47" s="134"/>
      <c r="FK47" s="134"/>
      <c r="FL47" s="134"/>
      <c r="FM47" s="134"/>
      <c r="FN47" s="134"/>
      <c r="FO47" s="134"/>
      <c r="FP47" s="134"/>
      <c r="FQ47" s="134"/>
      <c r="FR47" s="134"/>
    </row>
    <row r="48" spans="1:174" s="20" customFormat="1" ht="38.25" customHeight="1" thickBot="1">
      <c r="A48" s="277" t="s">
        <v>289</v>
      </c>
      <c r="B48" s="293" t="s">
        <v>227</v>
      </c>
      <c r="C48" s="279" t="s">
        <v>240</v>
      </c>
      <c r="D48" s="280"/>
      <c r="E48" s="281"/>
      <c r="F48" s="282">
        <f aca="true" t="shared" si="13" ref="F48:S48">SUM(F49:F49)</f>
        <v>178</v>
      </c>
      <c r="G48" s="283">
        <f t="shared" si="13"/>
        <v>78</v>
      </c>
      <c r="H48" s="283">
        <f t="shared" si="13"/>
        <v>100</v>
      </c>
      <c r="I48" s="283">
        <f t="shared" si="13"/>
        <v>58</v>
      </c>
      <c r="J48" s="284">
        <f t="shared" si="13"/>
        <v>42</v>
      </c>
      <c r="K48" s="285">
        <f t="shared" si="13"/>
        <v>0</v>
      </c>
      <c r="L48" s="286">
        <f t="shared" si="13"/>
        <v>0</v>
      </c>
      <c r="M48" s="285">
        <f t="shared" si="13"/>
        <v>0</v>
      </c>
      <c r="N48" s="283">
        <f t="shared" si="13"/>
        <v>0</v>
      </c>
      <c r="O48" s="286"/>
      <c r="P48" s="285">
        <f t="shared" si="13"/>
        <v>100</v>
      </c>
      <c r="Q48" s="283">
        <f t="shared" si="13"/>
        <v>0</v>
      </c>
      <c r="R48" s="283">
        <f t="shared" si="13"/>
        <v>0</v>
      </c>
      <c r="S48" s="286">
        <f t="shared" si="13"/>
        <v>0</v>
      </c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  <c r="BB48" s="134"/>
      <c r="BC48" s="134"/>
      <c r="BD48" s="134"/>
      <c r="BE48" s="134"/>
      <c r="BF48" s="134"/>
      <c r="BG48" s="134"/>
      <c r="BH48" s="134"/>
      <c r="BI48" s="134"/>
      <c r="BJ48" s="134"/>
      <c r="BK48" s="134"/>
      <c r="BL48" s="134"/>
      <c r="BM48" s="134"/>
      <c r="BN48" s="134"/>
      <c r="BO48" s="134"/>
      <c r="BP48" s="134"/>
      <c r="BQ48" s="134"/>
      <c r="BR48" s="134"/>
      <c r="BS48" s="134"/>
      <c r="BT48" s="134"/>
      <c r="BU48" s="134"/>
      <c r="BV48" s="134"/>
      <c r="BW48" s="134"/>
      <c r="BX48" s="134"/>
      <c r="BY48" s="134"/>
      <c r="BZ48" s="134"/>
      <c r="CA48" s="134"/>
      <c r="CB48" s="134"/>
      <c r="CC48" s="134"/>
      <c r="CD48" s="134"/>
      <c r="CE48" s="134"/>
      <c r="CF48" s="134"/>
      <c r="CG48" s="134"/>
      <c r="CH48" s="134"/>
      <c r="CI48" s="134"/>
      <c r="CJ48" s="134"/>
      <c r="CK48" s="134"/>
      <c r="CL48" s="134"/>
      <c r="CM48" s="134"/>
      <c r="CN48" s="134"/>
      <c r="CO48" s="134"/>
      <c r="CP48" s="134"/>
      <c r="CQ48" s="134"/>
      <c r="CR48" s="134"/>
      <c r="CS48" s="134"/>
      <c r="CT48" s="134"/>
      <c r="CU48" s="134"/>
      <c r="CV48" s="134"/>
      <c r="CW48" s="134"/>
      <c r="CX48" s="134"/>
      <c r="CY48" s="134"/>
      <c r="CZ48" s="134"/>
      <c r="DA48" s="134"/>
      <c r="DB48" s="134"/>
      <c r="DC48" s="134"/>
      <c r="DD48" s="134"/>
      <c r="DE48" s="134"/>
      <c r="DF48" s="134"/>
      <c r="DG48" s="134"/>
      <c r="DH48" s="134"/>
      <c r="DI48" s="134"/>
      <c r="DJ48" s="134"/>
      <c r="DK48" s="134"/>
      <c r="DL48" s="134"/>
      <c r="DM48" s="134"/>
      <c r="DN48" s="134"/>
      <c r="DO48" s="134"/>
      <c r="DP48" s="134"/>
      <c r="DQ48" s="134"/>
      <c r="DR48" s="134"/>
      <c r="DS48" s="134"/>
      <c r="DT48" s="134"/>
      <c r="DU48" s="134"/>
      <c r="DV48" s="134"/>
      <c r="DW48" s="134"/>
      <c r="DX48" s="134"/>
      <c r="DY48" s="134"/>
      <c r="DZ48" s="134"/>
      <c r="EA48" s="134"/>
      <c r="EB48" s="134"/>
      <c r="EC48" s="134"/>
      <c r="ED48" s="134"/>
      <c r="EE48" s="134"/>
      <c r="EF48" s="134"/>
      <c r="EG48" s="134"/>
      <c r="EH48" s="134"/>
      <c r="EI48" s="134"/>
      <c r="EJ48" s="134"/>
      <c r="EK48" s="134"/>
      <c r="EL48" s="134"/>
      <c r="EM48" s="134"/>
      <c r="EN48" s="134"/>
      <c r="EO48" s="134"/>
      <c r="EP48" s="134"/>
      <c r="EQ48" s="134"/>
      <c r="ER48" s="134"/>
      <c r="ES48" s="134"/>
      <c r="ET48" s="134"/>
      <c r="EU48" s="134"/>
      <c r="EV48" s="134"/>
      <c r="EW48" s="134"/>
      <c r="EX48" s="134"/>
      <c r="EY48" s="134"/>
      <c r="EZ48" s="134"/>
      <c r="FA48" s="134"/>
      <c r="FB48" s="134"/>
      <c r="FC48" s="134"/>
      <c r="FD48" s="134"/>
      <c r="FE48" s="134"/>
      <c r="FF48" s="134"/>
      <c r="FG48" s="134"/>
      <c r="FH48" s="134"/>
      <c r="FI48" s="134"/>
      <c r="FJ48" s="134"/>
      <c r="FK48" s="134"/>
      <c r="FL48" s="134"/>
      <c r="FM48" s="134"/>
      <c r="FN48" s="134"/>
      <c r="FO48" s="134"/>
      <c r="FP48" s="134"/>
      <c r="FQ48" s="134"/>
      <c r="FR48" s="134"/>
    </row>
    <row r="49" spans="1:174" s="20" customFormat="1" ht="51" customHeight="1">
      <c r="A49" s="263" t="s">
        <v>312</v>
      </c>
      <c r="B49" s="292" t="s">
        <v>290</v>
      </c>
      <c r="C49" s="265"/>
      <c r="D49" s="266"/>
      <c r="E49" s="267">
        <v>5</v>
      </c>
      <c r="F49" s="268">
        <f>SUM(G49:H49)</f>
        <v>178</v>
      </c>
      <c r="G49" s="266">
        <v>78</v>
      </c>
      <c r="H49" s="269">
        <f>SUM(K49:R49)</f>
        <v>100</v>
      </c>
      <c r="I49" s="266">
        <f>H49-J49</f>
        <v>58</v>
      </c>
      <c r="J49" s="270">
        <v>42</v>
      </c>
      <c r="K49" s="271"/>
      <c r="L49" s="272"/>
      <c r="M49" s="273"/>
      <c r="N49" s="274"/>
      <c r="O49" s="275"/>
      <c r="P49" s="273">
        <v>100</v>
      </c>
      <c r="Q49" s="274"/>
      <c r="R49" s="274"/>
      <c r="S49" s="276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  <c r="AY49" s="134"/>
      <c r="AZ49" s="134"/>
      <c r="BA49" s="134"/>
      <c r="BB49" s="134"/>
      <c r="BC49" s="134"/>
      <c r="BD49" s="134"/>
      <c r="BE49" s="134"/>
      <c r="BF49" s="134"/>
      <c r="BG49" s="134"/>
      <c r="BH49" s="134"/>
      <c r="BI49" s="134"/>
      <c r="BJ49" s="134"/>
      <c r="BK49" s="134"/>
      <c r="BL49" s="134"/>
      <c r="BM49" s="134"/>
      <c r="BN49" s="134"/>
      <c r="BO49" s="134"/>
      <c r="BP49" s="134"/>
      <c r="BQ49" s="134"/>
      <c r="BR49" s="134"/>
      <c r="BS49" s="134"/>
      <c r="BT49" s="134"/>
      <c r="BU49" s="134"/>
      <c r="BV49" s="134"/>
      <c r="BW49" s="134"/>
      <c r="BX49" s="134"/>
      <c r="BY49" s="134"/>
      <c r="BZ49" s="134"/>
      <c r="CA49" s="134"/>
      <c r="CB49" s="134"/>
      <c r="CC49" s="134"/>
      <c r="CD49" s="134"/>
      <c r="CE49" s="134"/>
      <c r="CF49" s="134"/>
      <c r="CG49" s="134"/>
      <c r="CH49" s="134"/>
      <c r="CI49" s="134"/>
      <c r="CJ49" s="134"/>
      <c r="CK49" s="134"/>
      <c r="CL49" s="134"/>
      <c r="CM49" s="134"/>
      <c r="CN49" s="134"/>
      <c r="CO49" s="134"/>
      <c r="CP49" s="134"/>
      <c r="CQ49" s="134"/>
      <c r="CR49" s="134"/>
      <c r="CS49" s="134"/>
      <c r="CT49" s="134"/>
      <c r="CU49" s="134"/>
      <c r="CV49" s="134"/>
      <c r="CW49" s="134"/>
      <c r="CX49" s="134"/>
      <c r="CY49" s="134"/>
      <c r="CZ49" s="134"/>
      <c r="DA49" s="134"/>
      <c r="DB49" s="134"/>
      <c r="DC49" s="134"/>
      <c r="DD49" s="134"/>
      <c r="DE49" s="134"/>
      <c r="DF49" s="134"/>
      <c r="DG49" s="134"/>
      <c r="DH49" s="134"/>
      <c r="DI49" s="134"/>
      <c r="DJ49" s="134"/>
      <c r="DK49" s="134"/>
      <c r="DL49" s="134"/>
      <c r="DM49" s="134"/>
      <c r="DN49" s="134"/>
      <c r="DO49" s="134"/>
      <c r="DP49" s="134"/>
      <c r="DQ49" s="134"/>
      <c r="DR49" s="134"/>
      <c r="DS49" s="134"/>
      <c r="DT49" s="134"/>
      <c r="DU49" s="134"/>
      <c r="DV49" s="134"/>
      <c r="DW49" s="134"/>
      <c r="DX49" s="134"/>
      <c r="DY49" s="134"/>
      <c r="DZ49" s="134"/>
      <c r="EA49" s="134"/>
      <c r="EB49" s="134"/>
      <c r="EC49" s="134"/>
      <c r="ED49" s="134"/>
      <c r="EE49" s="134"/>
      <c r="EF49" s="134"/>
      <c r="EG49" s="134"/>
      <c r="EH49" s="134"/>
      <c r="EI49" s="134"/>
      <c r="EJ49" s="134"/>
      <c r="EK49" s="134"/>
      <c r="EL49" s="134"/>
      <c r="EM49" s="134"/>
      <c r="EN49" s="134"/>
      <c r="EO49" s="134"/>
      <c r="EP49" s="134"/>
      <c r="EQ49" s="134"/>
      <c r="ER49" s="134"/>
      <c r="ES49" s="134"/>
      <c r="ET49" s="134"/>
      <c r="EU49" s="134"/>
      <c r="EV49" s="134"/>
      <c r="EW49" s="134"/>
      <c r="EX49" s="134"/>
      <c r="EY49" s="134"/>
      <c r="EZ49" s="134"/>
      <c r="FA49" s="134"/>
      <c r="FB49" s="134"/>
      <c r="FC49" s="134"/>
      <c r="FD49" s="134"/>
      <c r="FE49" s="134"/>
      <c r="FF49" s="134"/>
      <c r="FG49" s="134"/>
      <c r="FH49" s="134"/>
      <c r="FI49" s="134"/>
      <c r="FJ49" s="134"/>
      <c r="FK49" s="134"/>
      <c r="FL49" s="134"/>
      <c r="FM49" s="134"/>
      <c r="FN49" s="134"/>
      <c r="FO49" s="134"/>
      <c r="FP49" s="134"/>
      <c r="FQ49" s="134"/>
      <c r="FR49" s="134"/>
    </row>
    <row r="50" spans="1:175" s="19" customFormat="1" ht="28.5" customHeight="1">
      <c r="A50" s="54" t="s">
        <v>313</v>
      </c>
      <c r="B50" s="59" t="s">
        <v>189</v>
      </c>
      <c r="C50" s="75"/>
      <c r="D50" s="30">
        <v>6</v>
      </c>
      <c r="E50" s="70"/>
      <c r="F50" s="197">
        <f>SUM(K50:S50)</f>
        <v>72</v>
      </c>
      <c r="G50" s="28"/>
      <c r="H50" s="39">
        <f>SUM(K50:R50)</f>
        <v>72</v>
      </c>
      <c r="I50" s="28"/>
      <c r="J50" s="64">
        <f>SUM(K50:S50)</f>
        <v>72</v>
      </c>
      <c r="K50" s="75"/>
      <c r="L50" s="70"/>
      <c r="M50" s="77"/>
      <c r="N50" s="45"/>
      <c r="O50" s="51"/>
      <c r="P50" s="77"/>
      <c r="Q50" s="45"/>
      <c r="R50" s="45">
        <v>72</v>
      </c>
      <c r="S50" s="142"/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  <c r="BA50" s="134"/>
      <c r="BB50" s="134"/>
      <c r="BC50" s="134"/>
      <c r="BD50" s="134"/>
      <c r="BE50" s="134"/>
      <c r="BF50" s="134"/>
      <c r="BG50" s="134"/>
      <c r="BH50" s="134"/>
      <c r="BI50" s="134"/>
      <c r="BJ50" s="134"/>
      <c r="BK50" s="134"/>
      <c r="BL50" s="134"/>
      <c r="BM50" s="134"/>
      <c r="BN50" s="134"/>
      <c r="BO50" s="134"/>
      <c r="BP50" s="134"/>
      <c r="BQ50" s="134"/>
      <c r="BR50" s="134"/>
      <c r="BS50" s="134"/>
      <c r="BT50" s="134"/>
      <c r="BU50" s="134"/>
      <c r="BV50" s="134"/>
      <c r="BW50" s="134"/>
      <c r="BX50" s="134"/>
      <c r="BY50" s="134"/>
      <c r="BZ50" s="134"/>
      <c r="CA50" s="134"/>
      <c r="CB50" s="134"/>
      <c r="CC50" s="134"/>
      <c r="CD50" s="134"/>
      <c r="CE50" s="134"/>
      <c r="CF50" s="134"/>
      <c r="CG50" s="134"/>
      <c r="CH50" s="134"/>
      <c r="CI50" s="134"/>
      <c r="CJ50" s="134"/>
      <c r="CK50" s="134"/>
      <c r="CL50" s="134"/>
      <c r="CM50" s="134"/>
      <c r="CN50" s="134"/>
      <c r="CO50" s="134"/>
      <c r="CP50" s="134"/>
      <c r="CQ50" s="134"/>
      <c r="CR50" s="134"/>
      <c r="CS50" s="134"/>
      <c r="CT50" s="134"/>
      <c r="CU50" s="134"/>
      <c r="CV50" s="134"/>
      <c r="CW50" s="134"/>
      <c r="CX50" s="134"/>
      <c r="CY50" s="134"/>
      <c r="CZ50" s="134"/>
      <c r="DA50" s="134"/>
      <c r="DB50" s="134"/>
      <c r="DC50" s="134"/>
      <c r="DD50" s="134"/>
      <c r="DE50" s="134"/>
      <c r="DF50" s="134"/>
      <c r="DG50" s="134"/>
      <c r="DH50" s="134"/>
      <c r="DI50" s="134"/>
      <c r="DJ50" s="134"/>
      <c r="DK50" s="134"/>
      <c r="DL50" s="134"/>
      <c r="DM50" s="134"/>
      <c r="DN50" s="134"/>
      <c r="DO50" s="134"/>
      <c r="DP50" s="134"/>
      <c r="DQ50" s="134"/>
      <c r="DR50" s="134"/>
      <c r="DS50" s="134"/>
      <c r="DT50" s="134"/>
      <c r="DU50" s="134"/>
      <c r="DV50" s="134"/>
      <c r="DW50" s="134"/>
      <c r="DX50" s="134"/>
      <c r="DY50" s="134"/>
      <c r="DZ50" s="134"/>
      <c r="EA50" s="134"/>
      <c r="EB50" s="134"/>
      <c r="EC50" s="134"/>
      <c r="ED50" s="134"/>
      <c r="EE50" s="134"/>
      <c r="EF50" s="134"/>
      <c r="EG50" s="134"/>
      <c r="EH50" s="134"/>
      <c r="EI50" s="134"/>
      <c r="EJ50" s="134"/>
      <c r="EK50" s="134"/>
      <c r="EL50" s="134"/>
      <c r="EM50" s="134"/>
      <c r="EN50" s="134"/>
      <c r="EO50" s="134"/>
      <c r="EP50" s="134"/>
      <c r="EQ50" s="134"/>
      <c r="ER50" s="134"/>
      <c r="ES50" s="134"/>
      <c r="ET50" s="134"/>
      <c r="EU50" s="134"/>
      <c r="EV50" s="134"/>
      <c r="EW50" s="134"/>
      <c r="EX50" s="134"/>
      <c r="EY50" s="134"/>
      <c r="EZ50" s="134"/>
      <c r="FA50" s="134"/>
      <c r="FB50" s="134"/>
      <c r="FC50" s="134"/>
      <c r="FD50" s="134"/>
      <c r="FE50" s="134"/>
      <c r="FF50" s="134"/>
      <c r="FG50" s="134"/>
      <c r="FH50" s="134"/>
      <c r="FI50" s="134"/>
      <c r="FJ50" s="134"/>
      <c r="FK50" s="134"/>
      <c r="FL50" s="134"/>
      <c r="FM50" s="134"/>
      <c r="FN50" s="134"/>
      <c r="FO50" s="134"/>
      <c r="FP50" s="134"/>
      <c r="FQ50" s="134"/>
      <c r="FR50" s="134"/>
      <c r="FS50" s="22"/>
    </row>
    <row r="51" spans="1:174" s="20" customFormat="1" ht="27.75" customHeight="1" thickBot="1">
      <c r="A51" s="54" t="s">
        <v>314</v>
      </c>
      <c r="B51" s="59" t="s">
        <v>82</v>
      </c>
      <c r="C51" s="208"/>
      <c r="D51" s="209">
        <v>6</v>
      </c>
      <c r="E51" s="210"/>
      <c r="F51" s="197">
        <f>SUM(K51:S51)</f>
        <v>108</v>
      </c>
      <c r="G51" s="28"/>
      <c r="H51" s="39">
        <f>SUM(K51:S51)</f>
        <v>108</v>
      </c>
      <c r="I51" s="30"/>
      <c r="J51" s="62">
        <f>SUM(K51:S51)</f>
        <v>108</v>
      </c>
      <c r="K51" s="75"/>
      <c r="L51" s="70"/>
      <c r="M51" s="77"/>
      <c r="N51" s="45"/>
      <c r="O51" s="51"/>
      <c r="P51" s="80"/>
      <c r="Q51" s="49">
        <v>36</v>
      </c>
      <c r="R51" s="49"/>
      <c r="S51" s="144">
        <v>72</v>
      </c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34"/>
      <c r="BA51" s="134"/>
      <c r="BB51" s="134"/>
      <c r="BC51" s="134"/>
      <c r="BD51" s="134"/>
      <c r="BE51" s="134"/>
      <c r="BF51" s="134"/>
      <c r="BG51" s="134"/>
      <c r="BH51" s="134"/>
      <c r="BI51" s="134"/>
      <c r="BJ51" s="134"/>
      <c r="BK51" s="134"/>
      <c r="BL51" s="134"/>
      <c r="BM51" s="134"/>
      <c r="BN51" s="134"/>
      <c r="BO51" s="134"/>
      <c r="BP51" s="134"/>
      <c r="BQ51" s="134"/>
      <c r="BR51" s="134"/>
      <c r="BS51" s="134"/>
      <c r="BT51" s="134"/>
      <c r="BU51" s="134"/>
      <c r="BV51" s="134"/>
      <c r="BW51" s="134"/>
      <c r="BX51" s="134"/>
      <c r="BY51" s="134"/>
      <c r="BZ51" s="134"/>
      <c r="CA51" s="134"/>
      <c r="CB51" s="134"/>
      <c r="CC51" s="134"/>
      <c r="CD51" s="134"/>
      <c r="CE51" s="134"/>
      <c r="CF51" s="134"/>
      <c r="CG51" s="134"/>
      <c r="CH51" s="134"/>
      <c r="CI51" s="134"/>
      <c r="CJ51" s="134"/>
      <c r="CK51" s="134"/>
      <c r="CL51" s="134"/>
      <c r="CM51" s="134"/>
      <c r="CN51" s="134"/>
      <c r="CO51" s="134"/>
      <c r="CP51" s="134"/>
      <c r="CQ51" s="134"/>
      <c r="CR51" s="134"/>
      <c r="CS51" s="134"/>
      <c r="CT51" s="134"/>
      <c r="CU51" s="134"/>
      <c r="CV51" s="134"/>
      <c r="CW51" s="134"/>
      <c r="CX51" s="134"/>
      <c r="CY51" s="134"/>
      <c r="CZ51" s="134"/>
      <c r="DA51" s="134"/>
      <c r="DB51" s="134"/>
      <c r="DC51" s="134"/>
      <c r="DD51" s="134"/>
      <c r="DE51" s="134"/>
      <c r="DF51" s="134"/>
      <c r="DG51" s="134"/>
      <c r="DH51" s="134"/>
      <c r="DI51" s="134"/>
      <c r="DJ51" s="134"/>
      <c r="DK51" s="134"/>
      <c r="DL51" s="134"/>
      <c r="DM51" s="134"/>
      <c r="DN51" s="134"/>
      <c r="DO51" s="134"/>
      <c r="DP51" s="134"/>
      <c r="DQ51" s="134"/>
      <c r="DR51" s="134"/>
      <c r="DS51" s="134"/>
      <c r="DT51" s="134"/>
      <c r="DU51" s="134"/>
      <c r="DV51" s="134"/>
      <c r="DW51" s="134"/>
      <c r="DX51" s="134"/>
      <c r="DY51" s="134"/>
      <c r="DZ51" s="134"/>
      <c r="EA51" s="134"/>
      <c r="EB51" s="134"/>
      <c r="EC51" s="134"/>
      <c r="ED51" s="134"/>
      <c r="EE51" s="134"/>
      <c r="EF51" s="134"/>
      <c r="EG51" s="134"/>
      <c r="EH51" s="134"/>
      <c r="EI51" s="134"/>
      <c r="EJ51" s="134"/>
      <c r="EK51" s="134"/>
      <c r="EL51" s="134"/>
      <c r="EM51" s="134"/>
      <c r="EN51" s="134"/>
      <c r="EO51" s="134"/>
      <c r="EP51" s="134"/>
      <c r="EQ51" s="134"/>
      <c r="ER51" s="134"/>
      <c r="ES51" s="134"/>
      <c r="ET51" s="134"/>
      <c r="EU51" s="134"/>
      <c r="EV51" s="134"/>
      <c r="EW51" s="134"/>
      <c r="EX51" s="134"/>
      <c r="EY51" s="134"/>
      <c r="EZ51" s="134"/>
      <c r="FA51" s="134"/>
      <c r="FB51" s="134"/>
      <c r="FC51" s="134"/>
      <c r="FD51" s="134"/>
      <c r="FE51" s="134"/>
      <c r="FF51" s="134"/>
      <c r="FG51" s="134"/>
      <c r="FH51" s="134"/>
      <c r="FI51" s="134"/>
      <c r="FJ51" s="134"/>
      <c r="FK51" s="134"/>
      <c r="FL51" s="134"/>
      <c r="FM51" s="134"/>
      <c r="FN51" s="134"/>
      <c r="FO51" s="134"/>
      <c r="FP51" s="134"/>
      <c r="FQ51" s="134"/>
      <c r="FR51" s="134"/>
    </row>
    <row r="52" spans="1:174" s="20" customFormat="1" ht="32.25" customHeight="1" thickBot="1">
      <c r="A52" s="125"/>
      <c r="B52" s="126"/>
      <c r="C52" s="166"/>
      <c r="D52" s="167"/>
      <c r="E52" s="168"/>
      <c r="F52" s="169"/>
      <c r="G52" s="170"/>
      <c r="H52" s="171"/>
      <c r="I52" s="167"/>
      <c r="J52" s="168"/>
      <c r="K52" s="172"/>
      <c r="L52" s="173"/>
      <c r="M52" s="174"/>
      <c r="N52" s="175"/>
      <c r="O52" s="176"/>
      <c r="P52" s="177"/>
      <c r="Q52" s="178"/>
      <c r="R52" s="178"/>
      <c r="S52" s="179"/>
      <c r="T52" s="134"/>
      <c r="U52" s="134"/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  <c r="AQ52" s="134"/>
      <c r="AR52" s="134"/>
      <c r="AS52" s="134"/>
      <c r="AT52" s="134"/>
      <c r="AU52" s="134"/>
      <c r="AV52" s="134"/>
      <c r="AW52" s="134"/>
      <c r="AX52" s="134"/>
      <c r="AY52" s="134"/>
      <c r="AZ52" s="134"/>
      <c r="BA52" s="134"/>
      <c r="BB52" s="134"/>
      <c r="BC52" s="134"/>
      <c r="BD52" s="134"/>
      <c r="BE52" s="134"/>
      <c r="BF52" s="134"/>
      <c r="BG52" s="134"/>
      <c r="BH52" s="134"/>
      <c r="BI52" s="134"/>
      <c r="BJ52" s="134"/>
      <c r="BK52" s="134"/>
      <c r="BL52" s="134"/>
      <c r="BM52" s="134"/>
      <c r="BN52" s="134"/>
      <c r="BO52" s="134"/>
      <c r="BP52" s="134"/>
      <c r="BQ52" s="134"/>
      <c r="BR52" s="134"/>
      <c r="BS52" s="134"/>
      <c r="BT52" s="134"/>
      <c r="BU52" s="134"/>
      <c r="BV52" s="134"/>
      <c r="BW52" s="134"/>
      <c r="BX52" s="134"/>
      <c r="BY52" s="134"/>
      <c r="BZ52" s="134"/>
      <c r="CA52" s="134"/>
      <c r="CB52" s="134"/>
      <c r="CC52" s="134"/>
      <c r="CD52" s="134"/>
      <c r="CE52" s="134"/>
      <c r="CF52" s="134"/>
      <c r="CG52" s="134"/>
      <c r="CH52" s="134"/>
      <c r="CI52" s="134"/>
      <c r="CJ52" s="134"/>
      <c r="CK52" s="134"/>
      <c r="CL52" s="134"/>
      <c r="CM52" s="134"/>
      <c r="CN52" s="134"/>
      <c r="CO52" s="134"/>
      <c r="CP52" s="134"/>
      <c r="CQ52" s="134"/>
      <c r="CR52" s="134"/>
      <c r="CS52" s="134"/>
      <c r="CT52" s="134"/>
      <c r="CU52" s="134"/>
      <c r="CV52" s="134"/>
      <c r="CW52" s="134"/>
      <c r="CX52" s="134"/>
      <c r="CY52" s="134"/>
      <c r="CZ52" s="134"/>
      <c r="DA52" s="134"/>
      <c r="DB52" s="134"/>
      <c r="DC52" s="134"/>
      <c r="DD52" s="134"/>
      <c r="DE52" s="134"/>
      <c r="DF52" s="134"/>
      <c r="DG52" s="134"/>
      <c r="DH52" s="134"/>
      <c r="DI52" s="134"/>
      <c r="DJ52" s="134"/>
      <c r="DK52" s="134"/>
      <c r="DL52" s="134"/>
      <c r="DM52" s="134"/>
      <c r="DN52" s="134"/>
      <c r="DO52" s="134"/>
      <c r="DP52" s="134"/>
      <c r="DQ52" s="134"/>
      <c r="DR52" s="134"/>
      <c r="DS52" s="134"/>
      <c r="DT52" s="134"/>
      <c r="DU52" s="134"/>
      <c r="DV52" s="134"/>
      <c r="DW52" s="134"/>
      <c r="DX52" s="134"/>
      <c r="DY52" s="134"/>
      <c r="DZ52" s="134"/>
      <c r="EA52" s="134"/>
      <c r="EB52" s="134"/>
      <c r="EC52" s="134"/>
      <c r="ED52" s="134"/>
      <c r="EE52" s="134"/>
      <c r="EF52" s="134"/>
      <c r="EG52" s="134"/>
      <c r="EH52" s="134"/>
      <c r="EI52" s="134"/>
      <c r="EJ52" s="134"/>
      <c r="EK52" s="134"/>
      <c r="EL52" s="134"/>
      <c r="EM52" s="134"/>
      <c r="EN52" s="134"/>
      <c r="EO52" s="134"/>
      <c r="EP52" s="134"/>
      <c r="EQ52" s="134"/>
      <c r="ER52" s="134"/>
      <c r="ES52" s="134"/>
      <c r="ET52" s="134"/>
      <c r="EU52" s="134"/>
      <c r="EV52" s="134"/>
      <c r="EW52" s="134"/>
      <c r="EX52" s="134"/>
      <c r="EY52" s="134"/>
      <c r="EZ52" s="134"/>
      <c r="FA52" s="134"/>
      <c r="FB52" s="134"/>
      <c r="FC52" s="134"/>
      <c r="FD52" s="134"/>
      <c r="FE52" s="134"/>
      <c r="FF52" s="134"/>
      <c r="FG52" s="134"/>
      <c r="FH52" s="134"/>
      <c r="FI52" s="134"/>
      <c r="FJ52" s="134"/>
      <c r="FK52" s="134"/>
      <c r="FL52" s="134"/>
      <c r="FM52" s="134"/>
      <c r="FN52" s="134"/>
      <c r="FO52" s="134"/>
      <c r="FP52" s="134"/>
      <c r="FQ52" s="134"/>
      <c r="FR52" s="134"/>
    </row>
    <row r="53" spans="1:174" s="20" customFormat="1" ht="37.5" customHeight="1">
      <c r="A53" s="127"/>
      <c r="B53" s="164" t="s">
        <v>170</v>
      </c>
      <c r="C53" s="180"/>
      <c r="D53" s="128"/>
      <c r="E53" s="128"/>
      <c r="F53" s="129">
        <f>F7+F27+F35+F52</f>
        <v>5652</v>
      </c>
      <c r="G53" s="129">
        <f>G7+G27+G35+G52</f>
        <v>1476</v>
      </c>
      <c r="H53" s="129">
        <f>H7+H27+H35+H52</f>
        <v>4176</v>
      </c>
      <c r="I53" s="129">
        <f>I7+I27+I35+I52</f>
        <v>1717</v>
      </c>
      <c r="J53" s="129">
        <f>J7+J27+J35+J52</f>
        <v>1076</v>
      </c>
      <c r="K53" s="129">
        <f>K7+K27+K36+K48+K40</f>
        <v>612</v>
      </c>
      <c r="L53" s="129">
        <f aca="true" t="shared" si="14" ref="L53:S53">L7+L27+L36+L48+L40</f>
        <v>828</v>
      </c>
      <c r="M53" s="129">
        <f t="shared" si="14"/>
        <v>540</v>
      </c>
      <c r="N53" s="129">
        <f t="shared" si="14"/>
        <v>504</v>
      </c>
      <c r="O53" s="129">
        <f t="shared" si="14"/>
        <v>0</v>
      </c>
      <c r="P53" s="129">
        <f t="shared" si="14"/>
        <v>468</v>
      </c>
      <c r="Q53" s="129">
        <f t="shared" si="14"/>
        <v>0</v>
      </c>
      <c r="R53" s="129">
        <f t="shared" si="14"/>
        <v>0</v>
      </c>
      <c r="S53" s="129">
        <f t="shared" si="14"/>
        <v>0</v>
      </c>
      <c r="T53" s="134"/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  <c r="AX53" s="134"/>
      <c r="AY53" s="134"/>
      <c r="AZ53" s="134"/>
      <c r="BA53" s="134"/>
      <c r="BB53" s="134"/>
      <c r="BC53" s="134"/>
      <c r="BD53" s="134"/>
      <c r="BE53" s="134"/>
      <c r="BF53" s="134"/>
      <c r="BG53" s="134"/>
      <c r="BH53" s="134"/>
      <c r="BI53" s="134"/>
      <c r="BJ53" s="134"/>
      <c r="BK53" s="134"/>
      <c r="BL53" s="134"/>
      <c r="BM53" s="134"/>
      <c r="BN53" s="134"/>
      <c r="BO53" s="134"/>
      <c r="BP53" s="134"/>
      <c r="BQ53" s="134"/>
      <c r="BR53" s="134"/>
      <c r="BS53" s="134"/>
      <c r="BT53" s="134"/>
      <c r="BU53" s="134"/>
      <c r="BV53" s="134"/>
      <c r="BW53" s="134"/>
      <c r="BX53" s="134"/>
      <c r="BY53" s="134"/>
      <c r="BZ53" s="134"/>
      <c r="CA53" s="134"/>
      <c r="CB53" s="134"/>
      <c r="CC53" s="134"/>
      <c r="CD53" s="134"/>
      <c r="CE53" s="134"/>
      <c r="CF53" s="134"/>
      <c r="CG53" s="134"/>
      <c r="CH53" s="134"/>
      <c r="CI53" s="134"/>
      <c r="CJ53" s="134"/>
      <c r="CK53" s="134"/>
      <c r="CL53" s="134"/>
      <c r="CM53" s="134"/>
      <c r="CN53" s="134"/>
      <c r="CO53" s="134"/>
      <c r="CP53" s="134"/>
      <c r="CQ53" s="134"/>
      <c r="CR53" s="134"/>
      <c r="CS53" s="134"/>
      <c r="CT53" s="134"/>
      <c r="CU53" s="134"/>
      <c r="CV53" s="134"/>
      <c r="CW53" s="134"/>
      <c r="CX53" s="134"/>
      <c r="CY53" s="134"/>
      <c r="CZ53" s="134"/>
      <c r="DA53" s="134"/>
      <c r="DB53" s="134"/>
      <c r="DC53" s="134"/>
      <c r="DD53" s="134"/>
      <c r="DE53" s="134"/>
      <c r="DF53" s="134"/>
      <c r="DG53" s="134"/>
      <c r="DH53" s="134"/>
      <c r="DI53" s="134"/>
      <c r="DJ53" s="134"/>
      <c r="DK53" s="134"/>
      <c r="DL53" s="134"/>
      <c r="DM53" s="134"/>
      <c r="DN53" s="134"/>
      <c r="DO53" s="134"/>
      <c r="DP53" s="134"/>
      <c r="DQ53" s="134"/>
      <c r="DR53" s="134"/>
      <c r="DS53" s="134"/>
      <c r="DT53" s="134"/>
      <c r="DU53" s="134"/>
      <c r="DV53" s="134"/>
      <c r="DW53" s="134"/>
      <c r="DX53" s="134"/>
      <c r="DY53" s="134"/>
      <c r="DZ53" s="134"/>
      <c r="EA53" s="134"/>
      <c r="EB53" s="134"/>
      <c r="EC53" s="134"/>
      <c r="ED53" s="134"/>
      <c r="EE53" s="134"/>
      <c r="EF53" s="134"/>
      <c r="EG53" s="134"/>
      <c r="EH53" s="134"/>
      <c r="EI53" s="134"/>
      <c r="EJ53" s="134"/>
      <c r="EK53" s="134"/>
      <c r="EL53" s="134"/>
      <c r="EM53" s="134"/>
      <c r="EN53" s="134"/>
      <c r="EO53" s="134"/>
      <c r="EP53" s="134"/>
      <c r="EQ53" s="134"/>
      <c r="ER53" s="134"/>
      <c r="ES53" s="134"/>
      <c r="ET53" s="134"/>
      <c r="EU53" s="134"/>
      <c r="EV53" s="134"/>
      <c r="EW53" s="134"/>
      <c r="EX53" s="134"/>
      <c r="EY53" s="134"/>
      <c r="EZ53" s="134"/>
      <c r="FA53" s="134"/>
      <c r="FB53" s="134"/>
      <c r="FC53" s="134"/>
      <c r="FD53" s="134"/>
      <c r="FE53" s="134"/>
      <c r="FF53" s="134"/>
      <c r="FG53" s="134"/>
      <c r="FH53" s="134"/>
      <c r="FI53" s="134"/>
      <c r="FJ53" s="134"/>
      <c r="FK53" s="134"/>
      <c r="FL53" s="134"/>
      <c r="FM53" s="134"/>
      <c r="FN53" s="134"/>
      <c r="FO53" s="134"/>
      <c r="FP53" s="134"/>
      <c r="FQ53" s="134"/>
      <c r="FR53" s="134"/>
    </row>
    <row r="54" spans="1:174" s="20" customFormat="1" ht="37.5" customHeight="1">
      <c r="A54" s="56"/>
      <c r="B54" s="165" t="s">
        <v>190</v>
      </c>
      <c r="C54" s="181"/>
      <c r="D54" s="41"/>
      <c r="E54" s="41"/>
      <c r="F54" s="38">
        <f>SUM(F38+F39+F42+F43+F50+F51+F46+F47)</f>
        <v>1224</v>
      </c>
      <c r="G54" s="38">
        <f>SUM(G38+G39+G42+G43+G50+G51+G46+G47)</f>
        <v>0</v>
      </c>
      <c r="H54" s="38">
        <f>SUM(H38+H39+H42+H43+H50+H51+H46+H47)</f>
        <v>1224</v>
      </c>
      <c r="I54" s="38">
        <f>SUM(I38+I39+I42+I43+I50+I51+I46+I47)</f>
        <v>0</v>
      </c>
      <c r="J54" s="38">
        <f>SUM(J38+J39+J42+J43+J50+J51+J46+J47)</f>
        <v>1224</v>
      </c>
      <c r="K54" s="38">
        <f>K38+K39+K50+K51+K42+K43</f>
        <v>0</v>
      </c>
      <c r="L54" s="38">
        <f aca="true" t="shared" si="15" ref="L54:S54">L38+L39+L50+L51+L42+L43</f>
        <v>0</v>
      </c>
      <c r="M54" s="38">
        <f t="shared" si="15"/>
        <v>72</v>
      </c>
      <c r="N54" s="38">
        <f t="shared" si="15"/>
        <v>144</v>
      </c>
      <c r="O54" s="38">
        <f t="shared" si="15"/>
        <v>144</v>
      </c>
      <c r="P54" s="38">
        <f t="shared" si="15"/>
        <v>0</v>
      </c>
      <c r="Q54" s="38">
        <f t="shared" si="15"/>
        <v>144</v>
      </c>
      <c r="R54" s="38">
        <f t="shared" si="15"/>
        <v>288</v>
      </c>
      <c r="S54" s="38">
        <f t="shared" si="15"/>
        <v>432</v>
      </c>
      <c r="T54" s="134"/>
      <c r="U54" s="248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34"/>
      <c r="AV54" s="134"/>
      <c r="AW54" s="134"/>
      <c r="AX54" s="134"/>
      <c r="AY54" s="134"/>
      <c r="AZ54" s="134"/>
      <c r="BA54" s="134"/>
      <c r="BB54" s="134"/>
      <c r="BC54" s="134"/>
      <c r="BD54" s="134"/>
      <c r="BE54" s="134"/>
      <c r="BF54" s="134"/>
      <c r="BG54" s="134"/>
      <c r="BH54" s="134"/>
      <c r="BI54" s="134"/>
      <c r="BJ54" s="134"/>
      <c r="BK54" s="134"/>
      <c r="BL54" s="134"/>
      <c r="BM54" s="134"/>
      <c r="BN54" s="134"/>
      <c r="BO54" s="134"/>
      <c r="BP54" s="134"/>
      <c r="BQ54" s="134"/>
      <c r="BR54" s="134"/>
      <c r="BS54" s="134"/>
      <c r="BT54" s="134"/>
      <c r="BU54" s="134"/>
      <c r="BV54" s="134"/>
      <c r="BW54" s="134"/>
      <c r="BX54" s="134"/>
      <c r="BY54" s="134"/>
      <c r="BZ54" s="134"/>
      <c r="CA54" s="134"/>
      <c r="CB54" s="134"/>
      <c r="CC54" s="134"/>
      <c r="CD54" s="134"/>
      <c r="CE54" s="134"/>
      <c r="CF54" s="134"/>
      <c r="CG54" s="134"/>
      <c r="CH54" s="134"/>
      <c r="CI54" s="134"/>
      <c r="CJ54" s="134"/>
      <c r="CK54" s="134"/>
      <c r="CL54" s="134"/>
      <c r="CM54" s="134"/>
      <c r="CN54" s="134"/>
      <c r="CO54" s="134"/>
      <c r="CP54" s="134"/>
      <c r="CQ54" s="134"/>
      <c r="CR54" s="134"/>
      <c r="CS54" s="134"/>
      <c r="CT54" s="134"/>
      <c r="CU54" s="134"/>
      <c r="CV54" s="134"/>
      <c r="CW54" s="134"/>
      <c r="CX54" s="134"/>
      <c r="CY54" s="134"/>
      <c r="CZ54" s="134"/>
      <c r="DA54" s="134"/>
      <c r="DB54" s="134"/>
      <c r="DC54" s="134"/>
      <c r="DD54" s="134"/>
      <c r="DE54" s="134"/>
      <c r="DF54" s="134"/>
      <c r="DG54" s="134"/>
      <c r="DH54" s="134"/>
      <c r="DI54" s="134"/>
      <c r="DJ54" s="134"/>
      <c r="DK54" s="134"/>
      <c r="DL54" s="134"/>
      <c r="DM54" s="134"/>
      <c r="DN54" s="134"/>
      <c r="DO54" s="134"/>
      <c r="DP54" s="134"/>
      <c r="DQ54" s="134"/>
      <c r="DR54" s="134"/>
      <c r="DS54" s="134"/>
      <c r="DT54" s="134"/>
      <c r="DU54" s="134"/>
      <c r="DV54" s="134"/>
      <c r="DW54" s="134"/>
      <c r="DX54" s="134"/>
      <c r="DY54" s="134"/>
      <c r="DZ54" s="134"/>
      <c r="EA54" s="134"/>
      <c r="EB54" s="134"/>
      <c r="EC54" s="134"/>
      <c r="ED54" s="134"/>
      <c r="EE54" s="134"/>
      <c r="EF54" s="134"/>
      <c r="EG54" s="134"/>
      <c r="EH54" s="134"/>
      <c r="EI54" s="134"/>
      <c r="EJ54" s="134"/>
      <c r="EK54" s="134"/>
      <c r="EL54" s="134"/>
      <c r="EM54" s="134"/>
      <c r="EN54" s="134"/>
      <c r="EO54" s="134"/>
      <c r="EP54" s="134"/>
      <c r="EQ54" s="134"/>
      <c r="ER54" s="134"/>
      <c r="ES54" s="134"/>
      <c r="ET54" s="134"/>
      <c r="EU54" s="134"/>
      <c r="EV54" s="134"/>
      <c r="EW54" s="134"/>
      <c r="EX54" s="134"/>
      <c r="EY54" s="134"/>
      <c r="EZ54" s="134"/>
      <c r="FA54" s="134"/>
      <c r="FB54" s="134"/>
      <c r="FC54" s="134"/>
      <c r="FD54" s="134"/>
      <c r="FE54" s="134"/>
      <c r="FF54" s="134"/>
      <c r="FG54" s="134"/>
      <c r="FH54" s="134"/>
      <c r="FI54" s="134"/>
      <c r="FJ54" s="134"/>
      <c r="FK54" s="134"/>
      <c r="FL54" s="134"/>
      <c r="FM54" s="134"/>
      <c r="FN54" s="134"/>
      <c r="FO54" s="134"/>
      <c r="FP54" s="134"/>
      <c r="FQ54" s="134"/>
      <c r="FR54" s="134"/>
    </row>
    <row r="55" spans="1:174" s="20" customFormat="1" ht="37.5" customHeight="1">
      <c r="A55" s="56"/>
      <c r="B55" s="165" t="s">
        <v>171</v>
      </c>
      <c r="C55" s="181"/>
      <c r="D55" s="41"/>
      <c r="E55" s="41"/>
      <c r="F55" s="37">
        <f>SUM(F53:F54)</f>
        <v>6876</v>
      </c>
      <c r="G55" s="37">
        <f aca="true" t="shared" si="16" ref="G55:S55">SUM(G53:G54)</f>
        <v>1476</v>
      </c>
      <c r="H55" s="37">
        <f t="shared" si="16"/>
        <v>5400</v>
      </c>
      <c r="I55" s="37">
        <f t="shared" si="16"/>
        <v>1717</v>
      </c>
      <c r="J55" s="37">
        <f t="shared" si="16"/>
        <v>2300</v>
      </c>
      <c r="K55" s="37">
        <f t="shared" si="16"/>
        <v>612</v>
      </c>
      <c r="L55" s="37">
        <f t="shared" si="16"/>
        <v>828</v>
      </c>
      <c r="M55" s="37">
        <f t="shared" si="16"/>
        <v>612</v>
      </c>
      <c r="N55" s="37">
        <f t="shared" si="16"/>
        <v>648</v>
      </c>
      <c r="O55" s="37">
        <f t="shared" si="16"/>
        <v>144</v>
      </c>
      <c r="P55" s="37">
        <f t="shared" si="16"/>
        <v>468</v>
      </c>
      <c r="Q55" s="37">
        <f t="shared" si="16"/>
        <v>144</v>
      </c>
      <c r="R55" s="37">
        <f t="shared" si="16"/>
        <v>288</v>
      </c>
      <c r="S55" s="37">
        <f t="shared" si="16"/>
        <v>432</v>
      </c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/>
      <c r="AR55" s="134"/>
      <c r="AS55" s="134"/>
      <c r="AT55" s="134"/>
      <c r="AU55" s="134"/>
      <c r="AV55" s="134"/>
      <c r="AW55" s="134"/>
      <c r="AX55" s="134"/>
      <c r="AY55" s="134"/>
      <c r="AZ55" s="134"/>
      <c r="BA55" s="134"/>
      <c r="BB55" s="134"/>
      <c r="BC55" s="134"/>
      <c r="BD55" s="134"/>
      <c r="BE55" s="134"/>
      <c r="BF55" s="134"/>
      <c r="BG55" s="134"/>
      <c r="BH55" s="134"/>
      <c r="BI55" s="134"/>
      <c r="BJ55" s="134"/>
      <c r="BK55" s="134"/>
      <c r="BL55" s="134"/>
      <c r="BM55" s="134"/>
      <c r="BN55" s="134"/>
      <c r="BO55" s="134"/>
      <c r="BP55" s="134"/>
      <c r="BQ55" s="134"/>
      <c r="BR55" s="134"/>
      <c r="BS55" s="134"/>
      <c r="BT55" s="134"/>
      <c r="BU55" s="134"/>
      <c r="BV55" s="134"/>
      <c r="BW55" s="134"/>
      <c r="BX55" s="134"/>
      <c r="BY55" s="134"/>
      <c r="BZ55" s="134"/>
      <c r="CA55" s="134"/>
      <c r="CB55" s="134"/>
      <c r="CC55" s="134"/>
      <c r="CD55" s="134"/>
      <c r="CE55" s="134"/>
      <c r="CF55" s="134"/>
      <c r="CG55" s="134"/>
      <c r="CH55" s="134"/>
      <c r="CI55" s="134"/>
      <c r="CJ55" s="134"/>
      <c r="CK55" s="134"/>
      <c r="CL55" s="134"/>
      <c r="CM55" s="134"/>
      <c r="CN55" s="134"/>
      <c r="CO55" s="134"/>
      <c r="CP55" s="134"/>
      <c r="CQ55" s="134"/>
      <c r="CR55" s="134"/>
      <c r="CS55" s="134"/>
      <c r="CT55" s="134"/>
      <c r="CU55" s="134"/>
      <c r="CV55" s="134"/>
      <c r="CW55" s="134"/>
      <c r="CX55" s="134"/>
      <c r="CY55" s="134"/>
      <c r="CZ55" s="134"/>
      <c r="DA55" s="134"/>
      <c r="DB55" s="134"/>
      <c r="DC55" s="134"/>
      <c r="DD55" s="134"/>
      <c r="DE55" s="134"/>
      <c r="DF55" s="134"/>
      <c r="DG55" s="134"/>
      <c r="DH55" s="134"/>
      <c r="DI55" s="134"/>
      <c r="DJ55" s="134"/>
      <c r="DK55" s="134"/>
      <c r="DL55" s="134"/>
      <c r="DM55" s="134"/>
      <c r="DN55" s="134"/>
      <c r="DO55" s="134"/>
      <c r="DP55" s="134"/>
      <c r="DQ55" s="134"/>
      <c r="DR55" s="134"/>
      <c r="DS55" s="134"/>
      <c r="DT55" s="134"/>
      <c r="DU55" s="134"/>
      <c r="DV55" s="134"/>
      <c r="DW55" s="134"/>
      <c r="DX55" s="134"/>
      <c r="DY55" s="134"/>
      <c r="DZ55" s="134"/>
      <c r="EA55" s="134"/>
      <c r="EB55" s="134"/>
      <c r="EC55" s="134"/>
      <c r="ED55" s="134"/>
      <c r="EE55" s="134"/>
      <c r="EF55" s="134"/>
      <c r="EG55" s="134"/>
      <c r="EH55" s="134"/>
      <c r="EI55" s="134"/>
      <c r="EJ55" s="134"/>
      <c r="EK55" s="134"/>
      <c r="EL55" s="134"/>
      <c r="EM55" s="134"/>
      <c r="EN55" s="134"/>
      <c r="EO55" s="134"/>
      <c r="EP55" s="134"/>
      <c r="EQ55" s="134"/>
      <c r="ER55" s="134"/>
      <c r="ES55" s="134"/>
      <c r="ET55" s="134"/>
      <c r="EU55" s="134"/>
      <c r="EV55" s="134"/>
      <c r="EW55" s="134"/>
      <c r="EX55" s="134"/>
      <c r="EY55" s="134"/>
      <c r="EZ55" s="134"/>
      <c r="FA55" s="134"/>
      <c r="FB55" s="134"/>
      <c r="FC55" s="134"/>
      <c r="FD55" s="134"/>
      <c r="FE55" s="134"/>
      <c r="FF55" s="134"/>
      <c r="FG55" s="134"/>
      <c r="FH55" s="134"/>
      <c r="FI55" s="134"/>
      <c r="FJ55" s="134"/>
      <c r="FK55" s="134"/>
      <c r="FL55" s="134"/>
      <c r="FM55" s="134"/>
      <c r="FN55" s="134"/>
      <c r="FO55" s="134"/>
      <c r="FP55" s="134"/>
      <c r="FQ55" s="134"/>
      <c r="FR55" s="134"/>
    </row>
    <row r="56" spans="1:174" s="20" customFormat="1" ht="37.5" customHeight="1">
      <c r="A56" s="251"/>
      <c r="B56" s="252" t="s">
        <v>187</v>
      </c>
      <c r="C56" s="253"/>
      <c r="D56" s="249"/>
      <c r="E56" s="249"/>
      <c r="F56" s="250">
        <f>F27+F36+F48+F40</f>
        <v>1350</v>
      </c>
      <c r="G56" s="250">
        <f>G27+G36+G48+G40</f>
        <v>450</v>
      </c>
      <c r="H56" s="250">
        <f>H27+H36+H48+H40</f>
        <v>900</v>
      </c>
      <c r="I56" s="250">
        <f>I27+I36+I48+I40</f>
        <v>648</v>
      </c>
      <c r="J56" s="250">
        <f>J27+J36+J48+J40</f>
        <v>252</v>
      </c>
      <c r="K56" s="250">
        <f>K27+K36+K48+K40</f>
        <v>34</v>
      </c>
      <c r="L56" s="250">
        <f aca="true" t="shared" si="17" ref="L56:S56">L27+L36+L48+L40</f>
        <v>80</v>
      </c>
      <c r="M56" s="250">
        <f t="shared" si="17"/>
        <v>174</v>
      </c>
      <c r="N56" s="250">
        <f t="shared" si="17"/>
        <v>192</v>
      </c>
      <c r="O56" s="250">
        <f t="shared" si="17"/>
        <v>0</v>
      </c>
      <c r="P56" s="250">
        <f t="shared" si="17"/>
        <v>420</v>
      </c>
      <c r="Q56" s="250">
        <f t="shared" si="17"/>
        <v>0</v>
      </c>
      <c r="R56" s="250">
        <f t="shared" si="17"/>
        <v>0</v>
      </c>
      <c r="S56" s="250">
        <f t="shared" si="17"/>
        <v>0</v>
      </c>
      <c r="T56" s="134"/>
      <c r="U56" s="134"/>
      <c r="V56" s="134"/>
      <c r="W56" s="134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  <c r="AO56" s="134"/>
      <c r="AP56" s="134"/>
      <c r="AQ56" s="134"/>
      <c r="AR56" s="134"/>
      <c r="AS56" s="134"/>
      <c r="AT56" s="134"/>
      <c r="AU56" s="134"/>
      <c r="AV56" s="134"/>
      <c r="AW56" s="134"/>
      <c r="AX56" s="134"/>
      <c r="AY56" s="134"/>
      <c r="AZ56" s="134"/>
      <c r="BA56" s="134"/>
      <c r="BB56" s="134"/>
      <c r="BC56" s="134"/>
      <c r="BD56" s="134"/>
      <c r="BE56" s="134"/>
      <c r="BF56" s="134"/>
      <c r="BG56" s="134"/>
      <c r="BH56" s="134"/>
      <c r="BI56" s="134"/>
      <c r="BJ56" s="134"/>
      <c r="BK56" s="134"/>
      <c r="BL56" s="134"/>
      <c r="BM56" s="134"/>
      <c r="BN56" s="134"/>
      <c r="BO56" s="134"/>
      <c r="BP56" s="134"/>
      <c r="BQ56" s="134"/>
      <c r="BR56" s="134"/>
      <c r="BS56" s="134"/>
      <c r="BT56" s="134"/>
      <c r="BU56" s="134"/>
      <c r="BV56" s="134"/>
      <c r="BW56" s="134"/>
      <c r="BX56" s="134"/>
      <c r="BY56" s="134"/>
      <c r="BZ56" s="134"/>
      <c r="CA56" s="134"/>
      <c r="CB56" s="134"/>
      <c r="CC56" s="134"/>
      <c r="CD56" s="134"/>
      <c r="CE56" s="134"/>
      <c r="CF56" s="134"/>
      <c r="CG56" s="134"/>
      <c r="CH56" s="134"/>
      <c r="CI56" s="134"/>
      <c r="CJ56" s="134"/>
      <c r="CK56" s="134"/>
      <c r="CL56" s="134"/>
      <c r="CM56" s="134"/>
      <c r="CN56" s="134"/>
      <c r="CO56" s="134"/>
      <c r="CP56" s="134"/>
      <c r="CQ56" s="134"/>
      <c r="CR56" s="134"/>
      <c r="CS56" s="134"/>
      <c r="CT56" s="134"/>
      <c r="CU56" s="134"/>
      <c r="CV56" s="134"/>
      <c r="CW56" s="134"/>
      <c r="CX56" s="134"/>
      <c r="CY56" s="134"/>
      <c r="CZ56" s="134"/>
      <c r="DA56" s="134"/>
      <c r="DB56" s="134"/>
      <c r="DC56" s="134"/>
      <c r="DD56" s="134"/>
      <c r="DE56" s="134"/>
      <c r="DF56" s="134"/>
      <c r="DG56" s="134"/>
      <c r="DH56" s="134"/>
      <c r="DI56" s="134"/>
      <c r="DJ56" s="134"/>
      <c r="DK56" s="134"/>
      <c r="DL56" s="134"/>
      <c r="DM56" s="134"/>
      <c r="DN56" s="134"/>
      <c r="DO56" s="134"/>
      <c r="DP56" s="134"/>
      <c r="DQ56" s="134"/>
      <c r="DR56" s="134"/>
      <c r="DS56" s="134"/>
      <c r="DT56" s="134"/>
      <c r="DU56" s="134"/>
      <c r="DV56" s="134"/>
      <c r="DW56" s="134"/>
      <c r="DX56" s="134"/>
      <c r="DY56" s="134"/>
      <c r="DZ56" s="134"/>
      <c r="EA56" s="134"/>
      <c r="EB56" s="134"/>
      <c r="EC56" s="134"/>
      <c r="ED56" s="134"/>
      <c r="EE56" s="134"/>
      <c r="EF56" s="134"/>
      <c r="EG56" s="134"/>
      <c r="EH56" s="134"/>
      <c r="EI56" s="134"/>
      <c r="EJ56" s="134"/>
      <c r="EK56" s="134"/>
      <c r="EL56" s="134"/>
      <c r="EM56" s="134"/>
      <c r="EN56" s="134"/>
      <c r="EO56" s="134"/>
      <c r="EP56" s="134"/>
      <c r="EQ56" s="134"/>
      <c r="ER56" s="134"/>
      <c r="ES56" s="134"/>
      <c r="ET56" s="134"/>
      <c r="EU56" s="134"/>
      <c r="EV56" s="134"/>
      <c r="EW56" s="134"/>
      <c r="EX56" s="134"/>
      <c r="EY56" s="134"/>
      <c r="EZ56" s="134"/>
      <c r="FA56" s="134"/>
      <c r="FB56" s="134"/>
      <c r="FC56" s="134"/>
      <c r="FD56" s="134"/>
      <c r="FE56" s="134"/>
      <c r="FF56" s="134"/>
      <c r="FG56" s="134"/>
      <c r="FH56" s="134"/>
      <c r="FI56" s="134"/>
      <c r="FJ56" s="134"/>
      <c r="FK56" s="134"/>
      <c r="FL56" s="134"/>
      <c r="FM56" s="134"/>
      <c r="FN56" s="134"/>
      <c r="FO56" s="134"/>
      <c r="FP56" s="134"/>
      <c r="FQ56" s="134"/>
      <c r="FR56" s="134"/>
    </row>
    <row r="57" spans="1:174" s="20" customFormat="1" ht="37.5" customHeight="1">
      <c r="A57" s="254"/>
      <c r="B57" s="255" t="s">
        <v>299</v>
      </c>
      <c r="C57" s="41" t="s">
        <v>300</v>
      </c>
      <c r="D57" s="41"/>
      <c r="E57" s="41"/>
      <c r="F57" s="37"/>
      <c r="G57" s="37"/>
      <c r="H57" s="37">
        <v>180</v>
      </c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134"/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  <c r="AT57" s="134"/>
      <c r="AU57" s="134"/>
      <c r="AV57" s="134"/>
      <c r="AW57" s="134"/>
      <c r="AX57" s="134"/>
      <c r="AY57" s="134"/>
      <c r="AZ57" s="134"/>
      <c r="BA57" s="134"/>
      <c r="BB57" s="134"/>
      <c r="BC57" s="134"/>
      <c r="BD57" s="134"/>
      <c r="BE57" s="134"/>
      <c r="BF57" s="134"/>
      <c r="BG57" s="134"/>
      <c r="BH57" s="134"/>
      <c r="BI57" s="134"/>
      <c r="BJ57" s="134"/>
      <c r="BK57" s="134"/>
      <c r="BL57" s="134"/>
      <c r="BM57" s="134"/>
      <c r="BN57" s="134"/>
      <c r="BO57" s="134"/>
      <c r="BP57" s="134"/>
      <c r="BQ57" s="134"/>
      <c r="BR57" s="134"/>
      <c r="BS57" s="134"/>
      <c r="BT57" s="134"/>
      <c r="BU57" s="134"/>
      <c r="BV57" s="134"/>
      <c r="BW57" s="134"/>
      <c r="BX57" s="134"/>
      <c r="BY57" s="134"/>
      <c r="BZ57" s="134"/>
      <c r="CA57" s="134"/>
      <c r="CB57" s="134"/>
      <c r="CC57" s="134"/>
      <c r="CD57" s="134"/>
      <c r="CE57" s="134"/>
      <c r="CF57" s="134"/>
      <c r="CG57" s="134"/>
      <c r="CH57" s="134"/>
      <c r="CI57" s="134"/>
      <c r="CJ57" s="134"/>
      <c r="CK57" s="134"/>
      <c r="CL57" s="134"/>
      <c r="CM57" s="134"/>
      <c r="CN57" s="134"/>
      <c r="CO57" s="134"/>
      <c r="CP57" s="134"/>
      <c r="CQ57" s="134"/>
      <c r="CR57" s="134"/>
      <c r="CS57" s="134"/>
      <c r="CT57" s="134"/>
      <c r="CU57" s="134"/>
      <c r="CV57" s="134"/>
      <c r="CW57" s="134"/>
      <c r="CX57" s="134"/>
      <c r="CY57" s="134"/>
      <c r="CZ57" s="134"/>
      <c r="DA57" s="134"/>
      <c r="DB57" s="134"/>
      <c r="DC57" s="134"/>
      <c r="DD57" s="134"/>
      <c r="DE57" s="134"/>
      <c r="DF57" s="134"/>
      <c r="DG57" s="134"/>
      <c r="DH57" s="134"/>
      <c r="DI57" s="134"/>
      <c r="DJ57" s="134"/>
      <c r="DK57" s="134"/>
      <c r="DL57" s="134"/>
      <c r="DM57" s="134"/>
      <c r="DN57" s="134"/>
      <c r="DO57" s="134"/>
      <c r="DP57" s="134"/>
      <c r="DQ57" s="134"/>
      <c r="DR57" s="134"/>
      <c r="DS57" s="134"/>
      <c r="DT57" s="134"/>
      <c r="DU57" s="134"/>
      <c r="DV57" s="134"/>
      <c r="DW57" s="134"/>
      <c r="DX57" s="134"/>
      <c r="DY57" s="134"/>
      <c r="DZ57" s="134"/>
      <c r="EA57" s="134"/>
      <c r="EB57" s="134"/>
      <c r="EC57" s="134"/>
      <c r="ED57" s="134"/>
      <c r="EE57" s="134"/>
      <c r="EF57" s="134"/>
      <c r="EG57" s="134"/>
      <c r="EH57" s="134"/>
      <c r="EI57" s="134"/>
      <c r="EJ57" s="134"/>
      <c r="EK57" s="134"/>
      <c r="EL57" s="134"/>
      <c r="EM57" s="134"/>
      <c r="EN57" s="134"/>
      <c r="EO57" s="134"/>
      <c r="EP57" s="134"/>
      <c r="EQ57" s="134"/>
      <c r="ER57" s="134"/>
      <c r="ES57" s="134"/>
      <c r="ET57" s="134"/>
      <c r="EU57" s="134"/>
      <c r="EV57" s="134"/>
      <c r="EW57" s="134"/>
      <c r="EX57" s="134"/>
      <c r="EY57" s="134"/>
      <c r="EZ57" s="134"/>
      <c r="FA57" s="134"/>
      <c r="FB57" s="134"/>
      <c r="FC57" s="134"/>
      <c r="FD57" s="134"/>
      <c r="FE57" s="134"/>
      <c r="FF57" s="134"/>
      <c r="FG57" s="134"/>
      <c r="FH57" s="134"/>
      <c r="FI57" s="134"/>
      <c r="FJ57" s="134"/>
      <c r="FK57" s="134"/>
      <c r="FL57" s="134"/>
      <c r="FM57" s="134"/>
      <c r="FN57" s="134"/>
      <c r="FO57" s="134"/>
      <c r="FP57" s="134"/>
      <c r="FQ57" s="134"/>
      <c r="FR57" s="134"/>
    </row>
    <row r="58" spans="1:174" s="20" customFormat="1" ht="37.5" customHeight="1">
      <c r="A58" s="256" t="s">
        <v>192</v>
      </c>
      <c r="B58" s="256" t="s">
        <v>215</v>
      </c>
      <c r="C58" s="257" t="s">
        <v>223</v>
      </c>
      <c r="D58" s="257"/>
      <c r="E58" s="257"/>
      <c r="F58" s="258"/>
      <c r="G58" s="258"/>
      <c r="H58" s="257">
        <v>72</v>
      </c>
      <c r="I58" s="257"/>
      <c r="J58" s="257"/>
      <c r="K58" s="257">
        <f>K55/17</f>
        <v>36</v>
      </c>
      <c r="L58" s="30">
        <f>L55/23</f>
        <v>36</v>
      </c>
      <c r="M58" s="47">
        <f>M55/17</f>
        <v>36</v>
      </c>
      <c r="N58" s="47">
        <f>N55/18</f>
        <v>36</v>
      </c>
      <c r="O58" s="47">
        <f>O55/4</f>
        <v>36</v>
      </c>
      <c r="P58" s="257">
        <f>P55/13</f>
        <v>36</v>
      </c>
      <c r="Q58" s="257">
        <f>Q55/4</f>
        <v>36</v>
      </c>
      <c r="R58" s="257">
        <f>R55/8</f>
        <v>36</v>
      </c>
      <c r="S58" s="257">
        <f>S55/12</f>
        <v>36</v>
      </c>
      <c r="T58" s="134"/>
      <c r="U58" s="134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  <c r="AN58" s="134"/>
      <c r="AO58" s="134"/>
      <c r="AP58" s="134"/>
      <c r="AQ58" s="134"/>
      <c r="AR58" s="134"/>
      <c r="AS58" s="134"/>
      <c r="AT58" s="134"/>
      <c r="AU58" s="134"/>
      <c r="AV58" s="134"/>
      <c r="AW58" s="134"/>
      <c r="AX58" s="134"/>
      <c r="AY58" s="134"/>
      <c r="AZ58" s="134"/>
      <c r="BA58" s="134"/>
      <c r="BB58" s="134"/>
      <c r="BC58" s="134"/>
      <c r="BD58" s="134"/>
      <c r="BE58" s="134"/>
      <c r="BF58" s="134"/>
      <c r="BG58" s="134"/>
      <c r="BH58" s="134"/>
      <c r="BI58" s="134"/>
      <c r="BJ58" s="134"/>
      <c r="BK58" s="134"/>
      <c r="BL58" s="134"/>
      <c r="BM58" s="134"/>
      <c r="BN58" s="134"/>
      <c r="BO58" s="134"/>
      <c r="BP58" s="134"/>
      <c r="BQ58" s="134"/>
      <c r="BR58" s="134"/>
      <c r="BS58" s="134"/>
      <c r="BT58" s="134"/>
      <c r="BU58" s="134"/>
      <c r="BV58" s="134"/>
      <c r="BW58" s="134"/>
      <c r="BX58" s="134"/>
      <c r="BY58" s="134"/>
      <c r="BZ58" s="134"/>
      <c r="CA58" s="134"/>
      <c r="CB58" s="134"/>
      <c r="CC58" s="134"/>
      <c r="CD58" s="134"/>
      <c r="CE58" s="134"/>
      <c r="CF58" s="134"/>
      <c r="CG58" s="134"/>
      <c r="CH58" s="134"/>
      <c r="CI58" s="134"/>
      <c r="CJ58" s="134"/>
      <c r="CK58" s="134"/>
      <c r="CL58" s="134"/>
      <c r="CM58" s="134"/>
      <c r="CN58" s="134"/>
      <c r="CO58" s="134"/>
      <c r="CP58" s="134"/>
      <c r="CQ58" s="134"/>
      <c r="CR58" s="134"/>
      <c r="CS58" s="134"/>
      <c r="CT58" s="134"/>
      <c r="CU58" s="134"/>
      <c r="CV58" s="134"/>
      <c r="CW58" s="134"/>
      <c r="CX58" s="134"/>
      <c r="CY58" s="134"/>
      <c r="CZ58" s="134"/>
      <c r="DA58" s="134"/>
      <c r="DB58" s="134"/>
      <c r="DC58" s="134"/>
      <c r="DD58" s="134"/>
      <c r="DE58" s="134"/>
      <c r="DF58" s="134"/>
      <c r="DG58" s="134"/>
      <c r="DH58" s="134"/>
      <c r="DI58" s="134"/>
      <c r="DJ58" s="134"/>
      <c r="DK58" s="134"/>
      <c r="DL58" s="134"/>
      <c r="DM58" s="134"/>
      <c r="DN58" s="134"/>
      <c r="DO58" s="134"/>
      <c r="DP58" s="134"/>
      <c r="DQ58" s="134"/>
      <c r="DR58" s="134"/>
      <c r="DS58" s="134"/>
      <c r="DT58" s="134"/>
      <c r="DU58" s="134"/>
      <c r="DV58" s="134"/>
      <c r="DW58" s="134"/>
      <c r="DX58" s="134"/>
      <c r="DY58" s="134"/>
      <c r="DZ58" s="134"/>
      <c r="EA58" s="134"/>
      <c r="EB58" s="134"/>
      <c r="EC58" s="134"/>
      <c r="ED58" s="134"/>
      <c r="EE58" s="134"/>
      <c r="EF58" s="134"/>
      <c r="EG58" s="134"/>
      <c r="EH58" s="134"/>
      <c r="EI58" s="134"/>
      <c r="EJ58" s="134"/>
      <c r="EK58" s="134"/>
      <c r="EL58" s="134"/>
      <c r="EM58" s="134"/>
      <c r="EN58" s="134"/>
      <c r="EO58" s="134"/>
      <c r="EP58" s="134"/>
      <c r="EQ58" s="134"/>
      <c r="ER58" s="134"/>
      <c r="ES58" s="134"/>
      <c r="ET58" s="134"/>
      <c r="EU58" s="134"/>
      <c r="EV58" s="134"/>
      <c r="EW58" s="134"/>
      <c r="EX58" s="134"/>
      <c r="EY58" s="134"/>
      <c r="EZ58" s="134"/>
      <c r="FA58" s="134"/>
      <c r="FB58" s="134"/>
      <c r="FC58" s="134"/>
      <c r="FD58" s="134"/>
      <c r="FE58" s="134"/>
      <c r="FF58" s="134"/>
      <c r="FG58" s="134"/>
      <c r="FH58" s="134"/>
      <c r="FI58" s="134"/>
      <c r="FJ58" s="134"/>
      <c r="FK58" s="134"/>
      <c r="FL58" s="134"/>
      <c r="FM58" s="134"/>
      <c r="FN58" s="134"/>
      <c r="FO58" s="134"/>
      <c r="FP58" s="134"/>
      <c r="FQ58" s="134"/>
      <c r="FR58" s="134"/>
    </row>
    <row r="59" spans="1:174" s="20" customFormat="1" ht="37.5" customHeight="1">
      <c r="A59" s="259"/>
      <c r="B59" s="259" t="s">
        <v>298</v>
      </c>
      <c r="C59" s="260"/>
      <c r="D59" s="260"/>
      <c r="E59" s="260"/>
      <c r="F59" s="262">
        <f>F55+F57+F58</f>
        <v>6876</v>
      </c>
      <c r="G59" s="262">
        <f>G55+G57+G58</f>
        <v>1476</v>
      </c>
      <c r="H59" s="262">
        <f>H55+H57+H58</f>
        <v>5652</v>
      </c>
      <c r="I59" s="260"/>
      <c r="J59" s="260"/>
      <c r="K59" s="260"/>
      <c r="L59" s="260"/>
      <c r="M59" s="261"/>
      <c r="N59" s="261"/>
      <c r="O59" s="261"/>
      <c r="P59" s="260"/>
      <c r="Q59" s="260"/>
      <c r="R59" s="260"/>
      <c r="S59" s="260"/>
      <c r="T59" s="134"/>
      <c r="U59" s="134"/>
      <c r="V59" s="134"/>
      <c r="W59" s="134"/>
      <c r="X59" s="134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  <c r="AJ59" s="134"/>
      <c r="AK59" s="134"/>
      <c r="AL59" s="134"/>
      <c r="AM59" s="134"/>
      <c r="AN59" s="134"/>
      <c r="AO59" s="134"/>
      <c r="AP59" s="134"/>
      <c r="AQ59" s="134"/>
      <c r="AR59" s="134"/>
      <c r="AS59" s="134"/>
      <c r="AT59" s="134"/>
      <c r="AU59" s="134"/>
      <c r="AV59" s="134"/>
      <c r="AW59" s="134"/>
      <c r="AX59" s="134"/>
      <c r="AY59" s="134"/>
      <c r="AZ59" s="134"/>
      <c r="BA59" s="134"/>
      <c r="BB59" s="134"/>
      <c r="BC59" s="134"/>
      <c r="BD59" s="134"/>
      <c r="BE59" s="134"/>
      <c r="BF59" s="134"/>
      <c r="BG59" s="134"/>
      <c r="BH59" s="134"/>
      <c r="BI59" s="134"/>
      <c r="BJ59" s="134"/>
      <c r="BK59" s="134"/>
      <c r="BL59" s="134"/>
      <c r="BM59" s="134"/>
      <c r="BN59" s="134"/>
      <c r="BO59" s="134"/>
      <c r="BP59" s="134"/>
      <c r="BQ59" s="134"/>
      <c r="BR59" s="134"/>
      <c r="BS59" s="134"/>
      <c r="BT59" s="134"/>
      <c r="BU59" s="134"/>
      <c r="BV59" s="134"/>
      <c r="BW59" s="134"/>
      <c r="BX59" s="134"/>
      <c r="BY59" s="134"/>
      <c r="BZ59" s="134"/>
      <c r="CA59" s="134"/>
      <c r="CB59" s="134"/>
      <c r="CC59" s="134"/>
      <c r="CD59" s="134"/>
      <c r="CE59" s="134"/>
      <c r="CF59" s="134"/>
      <c r="CG59" s="134"/>
      <c r="CH59" s="134"/>
      <c r="CI59" s="134"/>
      <c r="CJ59" s="134"/>
      <c r="CK59" s="134"/>
      <c r="CL59" s="134"/>
      <c r="CM59" s="134"/>
      <c r="CN59" s="134"/>
      <c r="CO59" s="134"/>
      <c r="CP59" s="134"/>
      <c r="CQ59" s="134"/>
      <c r="CR59" s="134"/>
      <c r="CS59" s="134"/>
      <c r="CT59" s="134"/>
      <c r="CU59" s="134"/>
      <c r="CV59" s="134"/>
      <c r="CW59" s="134"/>
      <c r="CX59" s="134"/>
      <c r="CY59" s="134"/>
      <c r="CZ59" s="134"/>
      <c r="DA59" s="134"/>
      <c r="DB59" s="134"/>
      <c r="DC59" s="134"/>
      <c r="DD59" s="134"/>
      <c r="DE59" s="134"/>
      <c r="DF59" s="134"/>
      <c r="DG59" s="134"/>
      <c r="DH59" s="134"/>
      <c r="DI59" s="134"/>
      <c r="DJ59" s="134"/>
      <c r="DK59" s="134"/>
      <c r="DL59" s="134"/>
      <c r="DM59" s="134"/>
      <c r="DN59" s="134"/>
      <c r="DO59" s="134"/>
      <c r="DP59" s="134"/>
      <c r="DQ59" s="134"/>
      <c r="DR59" s="134"/>
      <c r="DS59" s="134"/>
      <c r="DT59" s="134"/>
      <c r="DU59" s="134"/>
      <c r="DV59" s="134"/>
      <c r="DW59" s="134"/>
      <c r="DX59" s="134"/>
      <c r="DY59" s="134"/>
      <c r="DZ59" s="134"/>
      <c r="EA59" s="134"/>
      <c r="EB59" s="134"/>
      <c r="EC59" s="134"/>
      <c r="ED59" s="134"/>
      <c r="EE59" s="134"/>
      <c r="EF59" s="134"/>
      <c r="EG59" s="134"/>
      <c r="EH59" s="134"/>
      <c r="EI59" s="134"/>
      <c r="EJ59" s="134"/>
      <c r="EK59" s="134"/>
      <c r="EL59" s="134"/>
      <c r="EM59" s="134"/>
      <c r="EN59" s="134"/>
      <c r="EO59" s="134"/>
      <c r="EP59" s="134"/>
      <c r="EQ59" s="134"/>
      <c r="ER59" s="134"/>
      <c r="ES59" s="134"/>
      <c r="ET59" s="134"/>
      <c r="EU59" s="134"/>
      <c r="EV59" s="134"/>
      <c r="EW59" s="134"/>
      <c r="EX59" s="134"/>
      <c r="EY59" s="134"/>
      <c r="EZ59" s="134"/>
      <c r="FA59" s="134"/>
      <c r="FB59" s="134"/>
      <c r="FC59" s="134"/>
      <c r="FD59" s="134"/>
      <c r="FE59" s="134"/>
      <c r="FF59" s="134"/>
      <c r="FG59" s="134"/>
      <c r="FH59" s="134"/>
      <c r="FI59" s="134"/>
      <c r="FJ59" s="134"/>
      <c r="FK59" s="134"/>
      <c r="FL59" s="134"/>
      <c r="FM59" s="134"/>
      <c r="FN59" s="134"/>
      <c r="FO59" s="134"/>
      <c r="FP59" s="134"/>
      <c r="FQ59" s="134"/>
      <c r="FR59" s="134"/>
    </row>
    <row r="60" spans="1:174" s="20" customFormat="1" ht="33" customHeight="1">
      <c r="A60" s="429" t="s">
        <v>258</v>
      </c>
      <c r="B60" s="430"/>
      <c r="C60" s="430"/>
      <c r="D60" s="430"/>
      <c r="E60" s="430"/>
      <c r="F60" s="430"/>
      <c r="G60" s="431"/>
      <c r="H60" s="438" t="s">
        <v>130</v>
      </c>
      <c r="I60" s="441" t="s">
        <v>131</v>
      </c>
      <c r="J60" s="442"/>
      <c r="K60" s="351">
        <v>14</v>
      </c>
      <c r="L60" s="352">
        <v>15</v>
      </c>
      <c r="M60" s="352">
        <v>14</v>
      </c>
      <c r="N60" s="352">
        <v>10</v>
      </c>
      <c r="O60" s="352">
        <v>0</v>
      </c>
      <c r="P60" s="352">
        <v>5</v>
      </c>
      <c r="Q60" s="352">
        <v>0</v>
      </c>
      <c r="R60" s="352">
        <v>0</v>
      </c>
      <c r="S60" s="584">
        <v>0</v>
      </c>
      <c r="T60" s="134"/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  <c r="AN60" s="134"/>
      <c r="AO60" s="134"/>
      <c r="AP60" s="134"/>
      <c r="AQ60" s="134"/>
      <c r="AR60" s="134"/>
      <c r="AS60" s="134"/>
      <c r="AT60" s="134"/>
      <c r="AU60" s="134"/>
      <c r="AV60" s="134"/>
      <c r="AW60" s="134"/>
      <c r="AX60" s="134"/>
      <c r="AY60" s="134"/>
      <c r="AZ60" s="134"/>
      <c r="BA60" s="134"/>
      <c r="BB60" s="134"/>
      <c r="BC60" s="134"/>
      <c r="BD60" s="134"/>
      <c r="BE60" s="134"/>
      <c r="BF60" s="134"/>
      <c r="BG60" s="134"/>
      <c r="BH60" s="134"/>
      <c r="BI60" s="134"/>
      <c r="BJ60" s="134"/>
      <c r="BK60" s="134"/>
      <c r="BL60" s="134"/>
      <c r="BM60" s="134"/>
      <c r="BN60" s="134"/>
      <c r="BO60" s="134"/>
      <c r="BP60" s="134"/>
      <c r="BQ60" s="134"/>
      <c r="BR60" s="134"/>
      <c r="BS60" s="134"/>
      <c r="BT60" s="134"/>
      <c r="BU60" s="134"/>
      <c r="BV60" s="134"/>
      <c r="BW60" s="134"/>
      <c r="BX60" s="134"/>
      <c r="BY60" s="134"/>
      <c r="BZ60" s="134"/>
      <c r="CA60" s="134"/>
      <c r="CB60" s="134"/>
      <c r="CC60" s="134"/>
      <c r="CD60" s="134"/>
      <c r="CE60" s="134"/>
      <c r="CF60" s="134"/>
      <c r="CG60" s="134"/>
      <c r="CH60" s="134"/>
      <c r="CI60" s="134"/>
      <c r="CJ60" s="134"/>
      <c r="CK60" s="134"/>
      <c r="CL60" s="134"/>
      <c r="CM60" s="134"/>
      <c r="CN60" s="134"/>
      <c r="CO60" s="134"/>
      <c r="CP60" s="134"/>
      <c r="CQ60" s="134"/>
      <c r="CR60" s="134"/>
      <c r="CS60" s="134"/>
      <c r="CT60" s="134"/>
      <c r="CU60" s="134"/>
      <c r="CV60" s="134"/>
      <c r="CW60" s="134"/>
      <c r="CX60" s="134"/>
      <c r="CY60" s="134"/>
      <c r="CZ60" s="134"/>
      <c r="DA60" s="134"/>
      <c r="DB60" s="134"/>
      <c r="DC60" s="134"/>
      <c r="DD60" s="134"/>
      <c r="DE60" s="134"/>
      <c r="DF60" s="134"/>
      <c r="DG60" s="134"/>
      <c r="DH60" s="134"/>
      <c r="DI60" s="134"/>
      <c r="DJ60" s="134"/>
      <c r="DK60" s="134"/>
      <c r="DL60" s="134"/>
      <c r="DM60" s="134"/>
      <c r="DN60" s="134"/>
      <c r="DO60" s="134"/>
      <c r="DP60" s="134"/>
      <c r="DQ60" s="134"/>
      <c r="DR60" s="134"/>
      <c r="DS60" s="134"/>
      <c r="DT60" s="134"/>
      <c r="DU60" s="134"/>
      <c r="DV60" s="134"/>
      <c r="DW60" s="134"/>
      <c r="DX60" s="134"/>
      <c r="DY60" s="134"/>
      <c r="DZ60" s="134"/>
      <c r="EA60" s="134"/>
      <c r="EB60" s="134"/>
      <c r="EC60" s="134"/>
      <c r="ED60" s="134"/>
      <c r="EE60" s="134"/>
      <c r="EF60" s="134"/>
      <c r="EG60" s="134"/>
      <c r="EH60" s="134"/>
      <c r="EI60" s="134"/>
      <c r="EJ60" s="134"/>
      <c r="EK60" s="134"/>
      <c r="EL60" s="134"/>
      <c r="EM60" s="134"/>
      <c r="EN60" s="134"/>
      <c r="EO60" s="134"/>
      <c r="EP60" s="134"/>
      <c r="EQ60" s="134"/>
      <c r="ER60" s="134"/>
      <c r="ES60" s="134"/>
      <c r="ET60" s="134"/>
      <c r="EU60" s="134"/>
      <c r="EV60" s="134"/>
      <c r="EW60" s="134"/>
      <c r="EX60" s="134"/>
      <c r="EY60" s="134"/>
      <c r="EZ60" s="134"/>
      <c r="FA60" s="134"/>
      <c r="FB60" s="134"/>
      <c r="FC60" s="134"/>
      <c r="FD60" s="134"/>
      <c r="FE60" s="134"/>
      <c r="FF60" s="134"/>
      <c r="FG60" s="134"/>
      <c r="FH60" s="134"/>
      <c r="FI60" s="134"/>
      <c r="FJ60" s="134"/>
      <c r="FK60" s="134"/>
      <c r="FL60" s="134"/>
      <c r="FM60" s="134"/>
      <c r="FN60" s="134"/>
      <c r="FO60" s="134"/>
      <c r="FP60" s="134"/>
      <c r="FQ60" s="134"/>
      <c r="FR60" s="134"/>
    </row>
    <row r="61" spans="1:174" s="20" customFormat="1" ht="33" customHeight="1">
      <c r="A61" s="432"/>
      <c r="B61" s="433"/>
      <c r="C61" s="433"/>
      <c r="D61" s="433"/>
      <c r="E61" s="433"/>
      <c r="F61" s="433"/>
      <c r="G61" s="434"/>
      <c r="H61" s="439"/>
      <c r="I61" s="443" t="s">
        <v>132</v>
      </c>
      <c r="J61" s="444"/>
      <c r="K61" s="353">
        <f>K38+K42+K50</f>
        <v>0</v>
      </c>
      <c r="L61" s="353">
        <f aca="true" t="shared" si="18" ref="L61:S61">L38+L42+L50</f>
        <v>0</v>
      </c>
      <c r="M61" s="353">
        <f t="shared" si="18"/>
        <v>72</v>
      </c>
      <c r="N61" s="353">
        <f t="shared" si="18"/>
        <v>144</v>
      </c>
      <c r="O61" s="353">
        <f t="shared" si="18"/>
        <v>0</v>
      </c>
      <c r="P61" s="353">
        <f t="shared" si="18"/>
        <v>0</v>
      </c>
      <c r="Q61" s="353">
        <f t="shared" si="18"/>
        <v>0</v>
      </c>
      <c r="R61" s="353">
        <f t="shared" si="18"/>
        <v>288</v>
      </c>
      <c r="S61" s="353">
        <f t="shared" si="18"/>
        <v>0</v>
      </c>
      <c r="T61" s="136"/>
      <c r="U61" s="136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  <c r="AJ61" s="134"/>
      <c r="AK61" s="134"/>
      <c r="AL61" s="134"/>
      <c r="AM61" s="134"/>
      <c r="AN61" s="134"/>
      <c r="AO61" s="134"/>
      <c r="AP61" s="134"/>
      <c r="AQ61" s="134"/>
      <c r="AR61" s="134"/>
      <c r="AS61" s="134"/>
      <c r="AT61" s="134"/>
      <c r="AU61" s="134"/>
      <c r="AV61" s="134"/>
      <c r="AW61" s="134"/>
      <c r="AX61" s="134"/>
      <c r="AY61" s="134"/>
      <c r="AZ61" s="134"/>
      <c r="BA61" s="134"/>
      <c r="BB61" s="134"/>
      <c r="BC61" s="134"/>
      <c r="BD61" s="134"/>
      <c r="BE61" s="134"/>
      <c r="BF61" s="134"/>
      <c r="BG61" s="134"/>
      <c r="BH61" s="134"/>
      <c r="BI61" s="134"/>
      <c r="BJ61" s="134"/>
      <c r="BK61" s="134"/>
      <c r="BL61" s="134"/>
      <c r="BM61" s="134"/>
      <c r="BN61" s="134"/>
      <c r="BO61" s="134"/>
      <c r="BP61" s="134"/>
      <c r="BQ61" s="134"/>
      <c r="BR61" s="134"/>
      <c r="BS61" s="134"/>
      <c r="BT61" s="134"/>
      <c r="BU61" s="134"/>
      <c r="BV61" s="134"/>
      <c r="BW61" s="134"/>
      <c r="BX61" s="134"/>
      <c r="BY61" s="134"/>
      <c r="BZ61" s="134"/>
      <c r="CA61" s="134"/>
      <c r="CB61" s="134"/>
      <c r="CC61" s="134"/>
      <c r="CD61" s="134"/>
      <c r="CE61" s="134"/>
      <c r="CF61" s="134"/>
      <c r="CG61" s="134"/>
      <c r="CH61" s="134"/>
      <c r="CI61" s="134"/>
      <c r="CJ61" s="134"/>
      <c r="CK61" s="134"/>
      <c r="CL61" s="134"/>
      <c r="CM61" s="134"/>
      <c r="CN61" s="134"/>
      <c r="CO61" s="134"/>
      <c r="CP61" s="134"/>
      <c r="CQ61" s="134"/>
      <c r="CR61" s="134"/>
      <c r="CS61" s="134"/>
      <c r="CT61" s="134"/>
      <c r="CU61" s="134"/>
      <c r="CV61" s="134"/>
      <c r="CW61" s="134"/>
      <c r="CX61" s="134"/>
      <c r="CY61" s="134"/>
      <c r="CZ61" s="134"/>
      <c r="DA61" s="134"/>
      <c r="DB61" s="134"/>
      <c r="DC61" s="134"/>
      <c r="DD61" s="134"/>
      <c r="DE61" s="134"/>
      <c r="DF61" s="134"/>
      <c r="DG61" s="134"/>
      <c r="DH61" s="134"/>
      <c r="DI61" s="134"/>
      <c r="DJ61" s="134"/>
      <c r="DK61" s="134"/>
      <c r="DL61" s="134"/>
      <c r="DM61" s="134"/>
      <c r="DN61" s="134"/>
      <c r="DO61" s="134"/>
      <c r="DP61" s="134"/>
      <c r="DQ61" s="134"/>
      <c r="DR61" s="134"/>
      <c r="DS61" s="134"/>
      <c r="DT61" s="134"/>
      <c r="DU61" s="134"/>
      <c r="DV61" s="134"/>
      <c r="DW61" s="134"/>
      <c r="DX61" s="134"/>
      <c r="DY61" s="134"/>
      <c r="DZ61" s="134"/>
      <c r="EA61" s="134"/>
      <c r="EB61" s="134"/>
      <c r="EC61" s="134"/>
      <c r="ED61" s="134"/>
      <c r="EE61" s="134"/>
      <c r="EF61" s="134"/>
      <c r="EG61" s="134"/>
      <c r="EH61" s="134"/>
      <c r="EI61" s="134"/>
      <c r="EJ61" s="134"/>
      <c r="EK61" s="134"/>
      <c r="EL61" s="134"/>
      <c r="EM61" s="134"/>
      <c r="EN61" s="134"/>
      <c r="EO61" s="134"/>
      <c r="EP61" s="134"/>
      <c r="EQ61" s="134"/>
      <c r="ER61" s="134"/>
      <c r="ES61" s="134"/>
      <c r="ET61" s="134"/>
      <c r="EU61" s="134"/>
      <c r="EV61" s="134"/>
      <c r="EW61" s="134"/>
      <c r="EX61" s="134"/>
      <c r="EY61" s="134"/>
      <c r="EZ61" s="134"/>
      <c r="FA61" s="134"/>
      <c r="FB61" s="134"/>
      <c r="FC61" s="134"/>
      <c r="FD61" s="134"/>
      <c r="FE61" s="134"/>
      <c r="FF61" s="134"/>
      <c r="FG61" s="134"/>
      <c r="FH61" s="134"/>
      <c r="FI61" s="134"/>
      <c r="FJ61" s="134"/>
      <c r="FK61" s="134"/>
      <c r="FL61" s="134"/>
      <c r="FM61" s="134"/>
      <c r="FN61" s="134"/>
      <c r="FO61" s="134"/>
      <c r="FP61" s="134"/>
      <c r="FQ61" s="134"/>
      <c r="FR61" s="134"/>
    </row>
    <row r="62" spans="1:174" s="20" customFormat="1" ht="33" customHeight="1">
      <c r="A62" s="432"/>
      <c r="B62" s="433"/>
      <c r="C62" s="433"/>
      <c r="D62" s="433"/>
      <c r="E62" s="433"/>
      <c r="F62" s="433"/>
      <c r="G62" s="434"/>
      <c r="H62" s="439"/>
      <c r="I62" s="443" t="s">
        <v>133</v>
      </c>
      <c r="J62" s="444"/>
      <c r="K62" s="353">
        <f>K39+K43+K51</f>
        <v>0</v>
      </c>
      <c r="L62" s="353">
        <f aca="true" t="shared" si="19" ref="L62:S62">L39+L43+L51</f>
        <v>0</v>
      </c>
      <c r="M62" s="353">
        <f t="shared" si="19"/>
        <v>0</v>
      </c>
      <c r="N62" s="353">
        <f t="shared" si="19"/>
        <v>0</v>
      </c>
      <c r="O62" s="353">
        <f t="shared" si="19"/>
        <v>144</v>
      </c>
      <c r="P62" s="353">
        <f t="shared" si="19"/>
        <v>0</v>
      </c>
      <c r="Q62" s="353">
        <f t="shared" si="19"/>
        <v>144</v>
      </c>
      <c r="R62" s="353">
        <f t="shared" si="19"/>
        <v>0</v>
      </c>
      <c r="S62" s="353">
        <f t="shared" si="19"/>
        <v>432</v>
      </c>
      <c r="T62" s="136"/>
      <c r="U62" s="136"/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  <c r="AK62" s="134"/>
      <c r="AL62" s="134"/>
      <c r="AM62" s="134"/>
      <c r="AN62" s="134"/>
      <c r="AO62" s="134"/>
      <c r="AP62" s="134"/>
      <c r="AQ62" s="134"/>
      <c r="AR62" s="134"/>
      <c r="AS62" s="134"/>
      <c r="AT62" s="134"/>
      <c r="AU62" s="134"/>
      <c r="AV62" s="134"/>
      <c r="AW62" s="134"/>
      <c r="AX62" s="134"/>
      <c r="AY62" s="134"/>
      <c r="AZ62" s="134"/>
      <c r="BA62" s="134"/>
      <c r="BB62" s="134"/>
      <c r="BC62" s="134"/>
      <c r="BD62" s="134"/>
      <c r="BE62" s="134"/>
      <c r="BF62" s="134"/>
      <c r="BG62" s="134"/>
      <c r="BH62" s="134"/>
      <c r="BI62" s="134"/>
      <c r="BJ62" s="134"/>
      <c r="BK62" s="134"/>
      <c r="BL62" s="134"/>
      <c r="BM62" s="134"/>
      <c r="BN62" s="134"/>
      <c r="BO62" s="134"/>
      <c r="BP62" s="134"/>
      <c r="BQ62" s="134"/>
      <c r="BR62" s="134"/>
      <c r="BS62" s="134"/>
      <c r="BT62" s="134"/>
      <c r="BU62" s="134"/>
      <c r="BV62" s="134"/>
      <c r="BW62" s="134"/>
      <c r="BX62" s="134"/>
      <c r="BY62" s="134"/>
      <c r="BZ62" s="134"/>
      <c r="CA62" s="134"/>
      <c r="CB62" s="134"/>
      <c r="CC62" s="134"/>
      <c r="CD62" s="134"/>
      <c r="CE62" s="134"/>
      <c r="CF62" s="134"/>
      <c r="CG62" s="134"/>
      <c r="CH62" s="134"/>
      <c r="CI62" s="134"/>
      <c r="CJ62" s="134"/>
      <c r="CK62" s="134"/>
      <c r="CL62" s="134"/>
      <c r="CM62" s="134"/>
      <c r="CN62" s="134"/>
      <c r="CO62" s="134"/>
      <c r="CP62" s="134"/>
      <c r="CQ62" s="134"/>
      <c r="CR62" s="134"/>
      <c r="CS62" s="134"/>
      <c r="CT62" s="134"/>
      <c r="CU62" s="134"/>
      <c r="CV62" s="134"/>
      <c r="CW62" s="134"/>
      <c r="CX62" s="134"/>
      <c r="CY62" s="134"/>
      <c r="CZ62" s="134"/>
      <c r="DA62" s="134"/>
      <c r="DB62" s="134"/>
      <c r="DC62" s="134"/>
      <c r="DD62" s="134"/>
      <c r="DE62" s="134"/>
      <c r="DF62" s="134"/>
      <c r="DG62" s="134"/>
      <c r="DH62" s="134"/>
      <c r="DI62" s="134"/>
      <c r="DJ62" s="134"/>
      <c r="DK62" s="134"/>
      <c r="DL62" s="134"/>
      <c r="DM62" s="134"/>
      <c r="DN62" s="134"/>
      <c r="DO62" s="134"/>
      <c r="DP62" s="134"/>
      <c r="DQ62" s="134"/>
      <c r="DR62" s="134"/>
      <c r="DS62" s="134"/>
      <c r="DT62" s="134"/>
      <c r="DU62" s="134"/>
      <c r="DV62" s="134"/>
      <c r="DW62" s="134"/>
      <c r="DX62" s="134"/>
      <c r="DY62" s="134"/>
      <c r="DZ62" s="134"/>
      <c r="EA62" s="134"/>
      <c r="EB62" s="134"/>
      <c r="EC62" s="134"/>
      <c r="ED62" s="134"/>
      <c r="EE62" s="134"/>
      <c r="EF62" s="134"/>
      <c r="EG62" s="134"/>
      <c r="EH62" s="134"/>
      <c r="EI62" s="134"/>
      <c r="EJ62" s="134"/>
      <c r="EK62" s="134"/>
      <c r="EL62" s="134"/>
      <c r="EM62" s="134"/>
      <c r="EN62" s="134"/>
      <c r="EO62" s="134"/>
      <c r="EP62" s="134"/>
      <c r="EQ62" s="134"/>
      <c r="ER62" s="134"/>
      <c r="ES62" s="134"/>
      <c r="ET62" s="134"/>
      <c r="EU62" s="134"/>
      <c r="EV62" s="134"/>
      <c r="EW62" s="134"/>
      <c r="EX62" s="134"/>
      <c r="EY62" s="134"/>
      <c r="EZ62" s="134"/>
      <c r="FA62" s="134"/>
      <c r="FB62" s="134"/>
      <c r="FC62" s="134"/>
      <c r="FD62" s="134"/>
      <c r="FE62" s="134"/>
      <c r="FF62" s="134"/>
      <c r="FG62" s="134"/>
      <c r="FH62" s="134"/>
      <c r="FI62" s="134"/>
      <c r="FJ62" s="134"/>
      <c r="FK62" s="134"/>
      <c r="FL62" s="134"/>
      <c r="FM62" s="134"/>
      <c r="FN62" s="134"/>
      <c r="FO62" s="134"/>
      <c r="FP62" s="134"/>
      <c r="FQ62" s="134"/>
      <c r="FR62" s="134"/>
    </row>
    <row r="63" spans="1:174" s="20" customFormat="1" ht="32.25" customHeight="1">
      <c r="A63" s="432"/>
      <c r="B63" s="433"/>
      <c r="C63" s="433"/>
      <c r="D63" s="433"/>
      <c r="E63" s="433"/>
      <c r="F63" s="433"/>
      <c r="G63" s="434"/>
      <c r="H63" s="439"/>
      <c r="I63" s="447" t="s">
        <v>135</v>
      </c>
      <c r="J63" s="448"/>
      <c r="K63" s="353">
        <v>2</v>
      </c>
      <c r="L63" s="354">
        <v>8</v>
      </c>
      <c r="M63" s="354">
        <v>4</v>
      </c>
      <c r="N63" s="354">
        <v>3</v>
      </c>
      <c r="O63" s="354">
        <v>0</v>
      </c>
      <c r="P63" s="354">
        <v>5</v>
      </c>
      <c r="Q63" s="354">
        <v>0</v>
      </c>
      <c r="R63" s="354">
        <v>0</v>
      </c>
      <c r="S63" s="585">
        <v>0</v>
      </c>
      <c r="T63" s="134"/>
      <c r="U63" s="134"/>
      <c r="V63" s="134"/>
      <c r="W63" s="134"/>
      <c r="X63" s="134"/>
      <c r="Y63" s="134"/>
      <c r="Z63" s="134"/>
      <c r="AA63" s="134"/>
      <c r="AB63" s="134"/>
      <c r="AC63" s="134"/>
      <c r="AD63" s="134"/>
      <c r="AE63" s="134"/>
      <c r="AF63" s="134"/>
      <c r="AG63" s="134"/>
      <c r="AH63" s="134"/>
      <c r="AI63" s="134"/>
      <c r="AJ63" s="134"/>
      <c r="AK63" s="134"/>
      <c r="AL63" s="134"/>
      <c r="AM63" s="134"/>
      <c r="AN63" s="134"/>
      <c r="AO63" s="134"/>
      <c r="AP63" s="134"/>
      <c r="AQ63" s="134"/>
      <c r="AR63" s="134"/>
      <c r="AS63" s="134"/>
      <c r="AT63" s="134"/>
      <c r="AU63" s="134"/>
      <c r="AV63" s="134"/>
      <c r="AW63" s="134"/>
      <c r="AX63" s="134"/>
      <c r="AY63" s="134"/>
      <c r="AZ63" s="134"/>
      <c r="BA63" s="134"/>
      <c r="BB63" s="134"/>
      <c r="BC63" s="134"/>
      <c r="BD63" s="134"/>
      <c r="BE63" s="134"/>
      <c r="BF63" s="134"/>
      <c r="BG63" s="134"/>
      <c r="BH63" s="134"/>
      <c r="BI63" s="134"/>
      <c r="BJ63" s="134"/>
      <c r="BK63" s="134"/>
      <c r="BL63" s="134"/>
      <c r="BM63" s="134"/>
      <c r="BN63" s="134"/>
      <c r="BO63" s="134"/>
      <c r="BP63" s="134"/>
      <c r="BQ63" s="134"/>
      <c r="BR63" s="134"/>
      <c r="BS63" s="134"/>
      <c r="BT63" s="134"/>
      <c r="BU63" s="134"/>
      <c r="BV63" s="134"/>
      <c r="BW63" s="134"/>
      <c r="BX63" s="134"/>
      <c r="BY63" s="134"/>
      <c r="BZ63" s="134"/>
      <c r="CA63" s="134"/>
      <c r="CB63" s="134"/>
      <c r="CC63" s="134"/>
      <c r="CD63" s="134"/>
      <c r="CE63" s="134"/>
      <c r="CF63" s="134"/>
      <c r="CG63" s="134"/>
      <c r="CH63" s="134"/>
      <c r="CI63" s="134"/>
      <c r="CJ63" s="134"/>
      <c r="CK63" s="134"/>
      <c r="CL63" s="134"/>
      <c r="CM63" s="134"/>
      <c r="CN63" s="134"/>
      <c r="CO63" s="134"/>
      <c r="CP63" s="134"/>
      <c r="CQ63" s="134"/>
      <c r="CR63" s="134"/>
      <c r="CS63" s="134"/>
      <c r="CT63" s="134"/>
      <c r="CU63" s="134"/>
      <c r="CV63" s="134"/>
      <c r="CW63" s="134"/>
      <c r="CX63" s="134"/>
      <c r="CY63" s="134"/>
      <c r="CZ63" s="134"/>
      <c r="DA63" s="134"/>
      <c r="DB63" s="134"/>
      <c r="DC63" s="134"/>
      <c r="DD63" s="134"/>
      <c r="DE63" s="134"/>
      <c r="DF63" s="134"/>
      <c r="DG63" s="134"/>
      <c r="DH63" s="134"/>
      <c r="DI63" s="134"/>
      <c r="DJ63" s="134"/>
      <c r="DK63" s="134"/>
      <c r="DL63" s="134"/>
      <c r="DM63" s="134"/>
      <c r="DN63" s="134"/>
      <c r="DO63" s="134"/>
      <c r="DP63" s="134"/>
      <c r="DQ63" s="134"/>
      <c r="DR63" s="134"/>
      <c r="DS63" s="134"/>
      <c r="DT63" s="134"/>
      <c r="DU63" s="134"/>
      <c r="DV63" s="134"/>
      <c r="DW63" s="134"/>
      <c r="DX63" s="134"/>
      <c r="DY63" s="134"/>
      <c r="DZ63" s="134"/>
      <c r="EA63" s="134"/>
      <c r="EB63" s="134"/>
      <c r="EC63" s="134"/>
      <c r="ED63" s="134"/>
      <c r="EE63" s="134"/>
      <c r="EF63" s="134"/>
      <c r="EG63" s="134"/>
      <c r="EH63" s="134"/>
      <c r="EI63" s="134"/>
      <c r="EJ63" s="134"/>
      <c r="EK63" s="134"/>
      <c r="EL63" s="134"/>
      <c r="EM63" s="134"/>
      <c r="EN63" s="134"/>
      <c r="EO63" s="134"/>
      <c r="EP63" s="134"/>
      <c r="EQ63" s="134"/>
      <c r="ER63" s="134"/>
      <c r="ES63" s="134"/>
      <c r="ET63" s="134"/>
      <c r="EU63" s="134"/>
      <c r="EV63" s="134"/>
      <c r="EW63" s="134"/>
      <c r="EX63" s="134"/>
      <c r="EY63" s="134"/>
      <c r="EZ63" s="134"/>
      <c r="FA63" s="134"/>
      <c r="FB63" s="134"/>
      <c r="FC63" s="134"/>
      <c r="FD63" s="134"/>
      <c r="FE63" s="134"/>
      <c r="FF63" s="134"/>
      <c r="FG63" s="134"/>
      <c r="FH63" s="134"/>
      <c r="FI63" s="134"/>
      <c r="FJ63" s="134"/>
      <c r="FK63" s="134"/>
      <c r="FL63" s="134"/>
      <c r="FM63" s="134"/>
      <c r="FN63" s="134"/>
      <c r="FO63" s="134"/>
      <c r="FP63" s="134"/>
      <c r="FQ63" s="134"/>
      <c r="FR63" s="134"/>
    </row>
    <row r="64" spans="1:174" s="20" customFormat="1" ht="32.25" customHeight="1">
      <c r="A64" s="432"/>
      <c r="B64" s="433"/>
      <c r="C64" s="433"/>
      <c r="D64" s="433"/>
      <c r="E64" s="433"/>
      <c r="F64" s="433"/>
      <c r="G64" s="434"/>
      <c r="H64" s="439"/>
      <c r="I64" s="445" t="s">
        <v>136</v>
      </c>
      <c r="J64" s="446"/>
      <c r="K64" s="353">
        <v>0</v>
      </c>
      <c r="L64" s="354">
        <v>0</v>
      </c>
      <c r="M64" s="354">
        <v>0</v>
      </c>
      <c r="N64" s="354">
        <v>0</v>
      </c>
      <c r="O64" s="354">
        <v>1</v>
      </c>
      <c r="P64" s="354">
        <v>0</v>
      </c>
      <c r="Q64" s="354">
        <v>1</v>
      </c>
      <c r="R64" s="354">
        <v>4</v>
      </c>
      <c r="S64" s="585">
        <v>0</v>
      </c>
      <c r="T64" s="134"/>
      <c r="U64" s="134"/>
      <c r="V64" s="134"/>
      <c r="W64" s="134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4"/>
      <c r="AJ64" s="134"/>
      <c r="AK64" s="134"/>
      <c r="AL64" s="134"/>
      <c r="AM64" s="134"/>
      <c r="AN64" s="134"/>
      <c r="AO64" s="134"/>
      <c r="AP64" s="134"/>
      <c r="AQ64" s="134"/>
      <c r="AR64" s="134"/>
      <c r="AS64" s="134"/>
      <c r="AT64" s="134"/>
      <c r="AU64" s="134"/>
      <c r="AV64" s="134"/>
      <c r="AW64" s="134"/>
      <c r="AX64" s="134"/>
      <c r="AY64" s="134"/>
      <c r="AZ64" s="134"/>
      <c r="BA64" s="134"/>
      <c r="BB64" s="134"/>
      <c r="BC64" s="134"/>
      <c r="BD64" s="134"/>
      <c r="BE64" s="134"/>
      <c r="BF64" s="134"/>
      <c r="BG64" s="134"/>
      <c r="BH64" s="134"/>
      <c r="BI64" s="134"/>
      <c r="BJ64" s="134"/>
      <c r="BK64" s="134"/>
      <c r="BL64" s="134"/>
      <c r="BM64" s="134"/>
      <c r="BN64" s="134"/>
      <c r="BO64" s="134"/>
      <c r="BP64" s="134"/>
      <c r="BQ64" s="134"/>
      <c r="BR64" s="134"/>
      <c r="BS64" s="134"/>
      <c r="BT64" s="134"/>
      <c r="BU64" s="134"/>
      <c r="BV64" s="134"/>
      <c r="BW64" s="134"/>
      <c r="BX64" s="134"/>
      <c r="BY64" s="134"/>
      <c r="BZ64" s="134"/>
      <c r="CA64" s="134"/>
      <c r="CB64" s="134"/>
      <c r="CC64" s="134"/>
      <c r="CD64" s="134"/>
      <c r="CE64" s="134"/>
      <c r="CF64" s="134"/>
      <c r="CG64" s="134"/>
      <c r="CH64" s="134"/>
      <c r="CI64" s="134"/>
      <c r="CJ64" s="134"/>
      <c r="CK64" s="134"/>
      <c r="CL64" s="134"/>
      <c r="CM64" s="134"/>
      <c r="CN64" s="134"/>
      <c r="CO64" s="134"/>
      <c r="CP64" s="134"/>
      <c r="CQ64" s="134"/>
      <c r="CR64" s="134"/>
      <c r="CS64" s="134"/>
      <c r="CT64" s="134"/>
      <c r="CU64" s="134"/>
      <c r="CV64" s="134"/>
      <c r="CW64" s="134"/>
      <c r="CX64" s="134"/>
      <c r="CY64" s="134"/>
      <c r="CZ64" s="134"/>
      <c r="DA64" s="134"/>
      <c r="DB64" s="134"/>
      <c r="DC64" s="134"/>
      <c r="DD64" s="134"/>
      <c r="DE64" s="134"/>
      <c r="DF64" s="134"/>
      <c r="DG64" s="134"/>
      <c r="DH64" s="134"/>
      <c r="DI64" s="134"/>
      <c r="DJ64" s="134"/>
      <c r="DK64" s="134"/>
      <c r="DL64" s="134"/>
      <c r="DM64" s="134"/>
      <c r="DN64" s="134"/>
      <c r="DO64" s="134"/>
      <c r="DP64" s="134"/>
      <c r="DQ64" s="134"/>
      <c r="DR64" s="134"/>
      <c r="DS64" s="134"/>
      <c r="DT64" s="134"/>
      <c r="DU64" s="134"/>
      <c r="DV64" s="134"/>
      <c r="DW64" s="134"/>
      <c r="DX64" s="134"/>
      <c r="DY64" s="134"/>
      <c r="DZ64" s="134"/>
      <c r="EA64" s="134"/>
      <c r="EB64" s="134"/>
      <c r="EC64" s="134"/>
      <c r="ED64" s="134"/>
      <c r="EE64" s="134"/>
      <c r="EF64" s="134"/>
      <c r="EG64" s="134"/>
      <c r="EH64" s="134"/>
      <c r="EI64" s="134"/>
      <c r="EJ64" s="134"/>
      <c r="EK64" s="134"/>
      <c r="EL64" s="134"/>
      <c r="EM64" s="134"/>
      <c r="EN64" s="134"/>
      <c r="EO64" s="134"/>
      <c r="EP64" s="134"/>
      <c r="EQ64" s="134"/>
      <c r="ER64" s="134"/>
      <c r="ES64" s="134"/>
      <c r="ET64" s="134"/>
      <c r="EU64" s="134"/>
      <c r="EV64" s="134"/>
      <c r="EW64" s="134"/>
      <c r="EX64" s="134"/>
      <c r="EY64" s="134"/>
      <c r="EZ64" s="134"/>
      <c r="FA64" s="134"/>
      <c r="FB64" s="134"/>
      <c r="FC64" s="134"/>
      <c r="FD64" s="134"/>
      <c r="FE64" s="134"/>
      <c r="FF64" s="134"/>
      <c r="FG64" s="134"/>
      <c r="FH64" s="134"/>
      <c r="FI64" s="134"/>
      <c r="FJ64" s="134"/>
      <c r="FK64" s="134"/>
      <c r="FL64" s="134"/>
      <c r="FM64" s="134"/>
      <c r="FN64" s="134"/>
      <c r="FO64" s="134"/>
      <c r="FP64" s="134"/>
      <c r="FQ64" s="134"/>
      <c r="FR64" s="134"/>
    </row>
    <row r="65" spans="1:174" s="20" customFormat="1" ht="32.25" customHeight="1" thickBot="1">
      <c r="A65" s="435"/>
      <c r="B65" s="436"/>
      <c r="C65" s="436"/>
      <c r="D65" s="436"/>
      <c r="E65" s="436"/>
      <c r="F65" s="436"/>
      <c r="G65" s="437"/>
      <c r="H65" s="440"/>
      <c r="I65" s="427" t="s">
        <v>134</v>
      </c>
      <c r="J65" s="428"/>
      <c r="K65" s="355">
        <v>0</v>
      </c>
      <c r="L65" s="356">
        <v>2</v>
      </c>
      <c r="M65" s="356">
        <v>0</v>
      </c>
      <c r="N65" s="356">
        <v>5</v>
      </c>
      <c r="O65" s="356">
        <v>0</v>
      </c>
      <c r="P65" s="356">
        <v>0</v>
      </c>
      <c r="Q65" s="356">
        <v>0</v>
      </c>
      <c r="R65" s="356">
        <v>0</v>
      </c>
      <c r="S65" s="586">
        <v>2</v>
      </c>
      <c r="T65" s="134"/>
      <c r="U65" s="134"/>
      <c r="V65" s="134"/>
      <c r="W65" s="134"/>
      <c r="X65" s="134"/>
      <c r="Y65" s="134"/>
      <c r="Z65" s="134"/>
      <c r="AA65" s="134"/>
      <c r="AB65" s="134"/>
      <c r="AC65" s="134"/>
      <c r="AD65" s="134"/>
      <c r="AE65" s="134"/>
      <c r="AF65" s="134"/>
      <c r="AG65" s="134"/>
      <c r="AH65" s="134"/>
      <c r="AI65" s="134"/>
      <c r="AJ65" s="134"/>
      <c r="AK65" s="134"/>
      <c r="AL65" s="134"/>
      <c r="AM65" s="134"/>
      <c r="AN65" s="134"/>
      <c r="AO65" s="134"/>
      <c r="AP65" s="134"/>
      <c r="AQ65" s="134"/>
      <c r="AR65" s="134"/>
      <c r="AS65" s="134"/>
      <c r="AT65" s="134"/>
      <c r="AU65" s="134"/>
      <c r="AV65" s="134"/>
      <c r="AW65" s="134"/>
      <c r="AX65" s="134"/>
      <c r="AY65" s="134"/>
      <c r="AZ65" s="134"/>
      <c r="BA65" s="134"/>
      <c r="BB65" s="134"/>
      <c r="BC65" s="134"/>
      <c r="BD65" s="134"/>
      <c r="BE65" s="134"/>
      <c r="BF65" s="134"/>
      <c r="BG65" s="134"/>
      <c r="BH65" s="134"/>
      <c r="BI65" s="134"/>
      <c r="BJ65" s="134"/>
      <c r="BK65" s="134"/>
      <c r="BL65" s="134"/>
      <c r="BM65" s="134"/>
      <c r="BN65" s="134"/>
      <c r="BO65" s="134"/>
      <c r="BP65" s="134"/>
      <c r="BQ65" s="134"/>
      <c r="BR65" s="134"/>
      <c r="BS65" s="134"/>
      <c r="BT65" s="134"/>
      <c r="BU65" s="134"/>
      <c r="BV65" s="134"/>
      <c r="BW65" s="134"/>
      <c r="BX65" s="134"/>
      <c r="BY65" s="134"/>
      <c r="BZ65" s="134"/>
      <c r="CA65" s="134"/>
      <c r="CB65" s="134"/>
      <c r="CC65" s="134"/>
      <c r="CD65" s="134"/>
      <c r="CE65" s="134"/>
      <c r="CF65" s="134"/>
      <c r="CG65" s="134"/>
      <c r="CH65" s="134"/>
      <c r="CI65" s="134"/>
      <c r="CJ65" s="134"/>
      <c r="CK65" s="134"/>
      <c r="CL65" s="134"/>
      <c r="CM65" s="134"/>
      <c r="CN65" s="134"/>
      <c r="CO65" s="134"/>
      <c r="CP65" s="134"/>
      <c r="CQ65" s="134"/>
      <c r="CR65" s="134"/>
      <c r="CS65" s="134"/>
      <c r="CT65" s="134"/>
      <c r="CU65" s="134"/>
      <c r="CV65" s="134"/>
      <c r="CW65" s="134"/>
      <c r="CX65" s="134"/>
      <c r="CY65" s="134"/>
      <c r="CZ65" s="134"/>
      <c r="DA65" s="134"/>
      <c r="DB65" s="134"/>
      <c r="DC65" s="134"/>
      <c r="DD65" s="134"/>
      <c r="DE65" s="134"/>
      <c r="DF65" s="134"/>
      <c r="DG65" s="134"/>
      <c r="DH65" s="134"/>
      <c r="DI65" s="134"/>
      <c r="DJ65" s="134"/>
      <c r="DK65" s="134"/>
      <c r="DL65" s="134"/>
      <c r="DM65" s="134"/>
      <c r="DN65" s="134"/>
      <c r="DO65" s="134"/>
      <c r="DP65" s="134"/>
      <c r="DQ65" s="134"/>
      <c r="DR65" s="134"/>
      <c r="DS65" s="134"/>
      <c r="DT65" s="134"/>
      <c r="DU65" s="134"/>
      <c r="DV65" s="134"/>
      <c r="DW65" s="134"/>
      <c r="DX65" s="134"/>
      <c r="DY65" s="134"/>
      <c r="DZ65" s="134"/>
      <c r="EA65" s="134"/>
      <c r="EB65" s="134"/>
      <c r="EC65" s="134"/>
      <c r="ED65" s="134"/>
      <c r="EE65" s="134"/>
      <c r="EF65" s="134"/>
      <c r="EG65" s="134"/>
      <c r="EH65" s="134"/>
      <c r="EI65" s="134"/>
      <c r="EJ65" s="134"/>
      <c r="EK65" s="134"/>
      <c r="EL65" s="134"/>
      <c r="EM65" s="134"/>
      <c r="EN65" s="134"/>
      <c r="EO65" s="134"/>
      <c r="EP65" s="134"/>
      <c r="EQ65" s="134"/>
      <c r="ER65" s="134"/>
      <c r="ES65" s="134"/>
      <c r="ET65" s="134"/>
      <c r="EU65" s="134"/>
      <c r="EV65" s="134"/>
      <c r="EW65" s="134"/>
      <c r="EX65" s="134"/>
      <c r="EY65" s="134"/>
      <c r="EZ65" s="134"/>
      <c r="FA65" s="134"/>
      <c r="FB65" s="134"/>
      <c r="FC65" s="134"/>
      <c r="FD65" s="134"/>
      <c r="FE65" s="134"/>
      <c r="FF65" s="134"/>
      <c r="FG65" s="134"/>
      <c r="FH65" s="134"/>
      <c r="FI65" s="134"/>
      <c r="FJ65" s="134"/>
      <c r="FK65" s="134"/>
      <c r="FL65" s="134"/>
      <c r="FM65" s="134"/>
      <c r="FN65" s="134"/>
      <c r="FO65" s="134"/>
      <c r="FP65" s="134"/>
      <c r="FQ65" s="134"/>
      <c r="FR65" s="134"/>
    </row>
    <row r="66" spans="1:12" ht="16.5">
      <c r="A66" s="14"/>
      <c r="B66" s="14"/>
      <c r="C66" s="7"/>
      <c r="D66" s="7"/>
      <c r="E66" s="7"/>
      <c r="F66" s="7"/>
      <c r="G66" s="7"/>
      <c r="H66" s="7"/>
      <c r="I66" s="7"/>
      <c r="J66" s="7"/>
      <c r="K66" s="7"/>
      <c r="L66" s="32"/>
    </row>
    <row r="67" spans="1:12" ht="16.5">
      <c r="A67" s="14"/>
      <c r="B67" s="14"/>
      <c r="C67" s="7"/>
      <c r="D67" s="7"/>
      <c r="E67" s="7"/>
      <c r="F67" s="7"/>
      <c r="G67" s="7"/>
      <c r="H67" s="7"/>
      <c r="I67" s="7"/>
      <c r="J67" s="7"/>
      <c r="K67" s="7"/>
      <c r="L67" s="32"/>
    </row>
    <row r="68" spans="1:12" ht="16.5">
      <c r="A68" s="14"/>
      <c r="B68" s="14"/>
      <c r="C68" s="7"/>
      <c r="D68" s="7"/>
      <c r="E68" s="7"/>
      <c r="F68" s="7"/>
      <c r="G68" s="7"/>
      <c r="H68" s="7"/>
      <c r="I68" s="7"/>
      <c r="J68" s="7"/>
      <c r="K68" s="7"/>
      <c r="L68" s="32"/>
    </row>
    <row r="69" spans="1:12" ht="16.5">
      <c r="A69" s="14"/>
      <c r="B69" s="14"/>
      <c r="C69" s="7"/>
      <c r="D69" s="7"/>
      <c r="E69" s="7"/>
      <c r="F69" s="7"/>
      <c r="G69" s="7"/>
      <c r="H69" s="7"/>
      <c r="I69" s="7"/>
      <c r="J69" s="7"/>
      <c r="K69" s="7"/>
      <c r="L69" s="32"/>
    </row>
    <row r="70" spans="1:12" ht="16.5">
      <c r="A70" s="14"/>
      <c r="B70" s="14"/>
      <c r="C70" s="7"/>
      <c r="D70" s="7"/>
      <c r="E70" s="7"/>
      <c r="F70" s="7"/>
      <c r="G70" s="7"/>
      <c r="H70" s="7"/>
      <c r="I70" s="7"/>
      <c r="J70" s="7"/>
      <c r="K70" s="7"/>
      <c r="L70" s="32"/>
    </row>
    <row r="71" spans="1:12" ht="16.5">
      <c r="A71" s="14"/>
      <c r="B71" s="14"/>
      <c r="C71" s="7"/>
      <c r="D71" s="7"/>
      <c r="E71" s="7"/>
      <c r="F71" s="7"/>
      <c r="G71" s="7"/>
      <c r="H71" s="7"/>
      <c r="I71" s="7"/>
      <c r="J71" s="7"/>
      <c r="K71" s="7"/>
      <c r="L71" s="32"/>
    </row>
    <row r="72" spans="1:12" ht="16.5">
      <c r="A72" s="6"/>
      <c r="B72" s="6"/>
      <c r="C72" s="4"/>
      <c r="D72" s="4"/>
      <c r="E72" s="4"/>
      <c r="F72" s="4"/>
      <c r="G72" s="4"/>
      <c r="H72" s="4"/>
      <c r="I72" s="4"/>
      <c r="J72" s="4"/>
      <c r="K72" s="4"/>
      <c r="L72" s="33"/>
    </row>
    <row r="73" spans="1:12" ht="16.5">
      <c r="A73" s="6"/>
      <c r="B73" s="6"/>
      <c r="C73" s="4"/>
      <c r="D73" s="4"/>
      <c r="E73" s="4"/>
      <c r="F73" s="4"/>
      <c r="G73" s="4"/>
      <c r="H73" s="4"/>
      <c r="I73" s="4"/>
      <c r="J73" s="4"/>
      <c r="K73" s="4"/>
      <c r="L73" s="33"/>
    </row>
    <row r="74" spans="1:12" ht="16.5">
      <c r="A74" s="6"/>
      <c r="B74" s="6"/>
      <c r="C74" s="4"/>
      <c r="D74" s="4"/>
      <c r="E74" s="4"/>
      <c r="F74" s="4"/>
      <c r="G74" s="4"/>
      <c r="H74" s="4"/>
      <c r="I74" s="4"/>
      <c r="J74" s="4"/>
      <c r="K74" s="4"/>
      <c r="L74" s="33"/>
    </row>
    <row r="75" spans="2:12" ht="16.5">
      <c r="B75" s="4"/>
      <c r="C75" s="4"/>
      <c r="D75" s="4"/>
      <c r="E75" s="4"/>
      <c r="F75" s="4"/>
      <c r="G75" s="4"/>
      <c r="H75" s="4"/>
      <c r="I75" s="4"/>
      <c r="J75" s="4"/>
      <c r="K75" s="4"/>
      <c r="L75" s="33"/>
    </row>
    <row r="76" spans="2:12" ht="16.5">
      <c r="B76" s="4"/>
      <c r="C76" s="4"/>
      <c r="D76" s="4"/>
      <c r="E76" s="4"/>
      <c r="F76" s="4"/>
      <c r="G76" s="4"/>
      <c r="H76" s="4"/>
      <c r="I76" s="4"/>
      <c r="J76" s="4"/>
      <c r="K76" s="4"/>
      <c r="L76" s="33"/>
    </row>
    <row r="77" spans="2:12" ht="16.5">
      <c r="B77" s="4"/>
      <c r="C77" s="4"/>
      <c r="D77" s="4"/>
      <c r="E77" s="4"/>
      <c r="F77" s="4"/>
      <c r="G77" s="4"/>
      <c r="H77" s="4"/>
      <c r="I77" s="4"/>
      <c r="J77" s="4"/>
      <c r="K77" s="4"/>
      <c r="L77" s="33"/>
    </row>
    <row r="78" spans="2:12" ht="16.5">
      <c r="B78" s="4"/>
      <c r="C78" s="4"/>
      <c r="D78" s="4"/>
      <c r="E78" s="4"/>
      <c r="F78" s="4"/>
      <c r="G78" s="4"/>
      <c r="H78" s="4"/>
      <c r="I78" s="4"/>
      <c r="J78" s="4"/>
      <c r="K78" s="4"/>
      <c r="L78" s="33"/>
    </row>
    <row r="79" spans="2:12" ht="16.5">
      <c r="B79" s="4"/>
      <c r="C79" s="4"/>
      <c r="D79" s="4"/>
      <c r="E79" s="4"/>
      <c r="F79" s="4"/>
      <c r="G79" s="4"/>
      <c r="H79" s="4"/>
      <c r="I79" s="4"/>
      <c r="J79" s="4"/>
      <c r="K79" s="4"/>
      <c r="L79" s="33"/>
    </row>
    <row r="80" spans="2:12" ht="16.5">
      <c r="B80" s="4"/>
      <c r="C80" s="4"/>
      <c r="D80" s="4"/>
      <c r="E80" s="4"/>
      <c r="F80" s="4"/>
      <c r="G80" s="4"/>
      <c r="H80" s="4"/>
      <c r="I80" s="4"/>
      <c r="J80" s="4"/>
      <c r="K80" s="4"/>
      <c r="L80" s="33"/>
    </row>
    <row r="81" spans="2:12" ht="16.5">
      <c r="B81" s="4"/>
      <c r="C81" s="4"/>
      <c r="D81" s="4"/>
      <c r="E81" s="4"/>
      <c r="F81" s="4"/>
      <c r="G81" s="4"/>
      <c r="H81" s="4"/>
      <c r="I81" s="4"/>
      <c r="J81" s="4"/>
      <c r="K81" s="4"/>
      <c r="L81" s="33"/>
    </row>
    <row r="82" spans="2:12" ht="16.5">
      <c r="B82" s="4"/>
      <c r="C82" s="4"/>
      <c r="D82" s="4"/>
      <c r="E82" s="4"/>
      <c r="F82" s="4"/>
      <c r="G82" s="4"/>
      <c r="H82" s="4"/>
      <c r="I82" s="4"/>
      <c r="J82" s="4"/>
      <c r="K82" s="4"/>
      <c r="L82" s="33"/>
    </row>
    <row r="83" spans="2:12" ht="16.5">
      <c r="B83" s="4"/>
      <c r="C83" s="4"/>
      <c r="D83" s="4"/>
      <c r="E83" s="4"/>
      <c r="F83" s="4"/>
      <c r="G83" s="4"/>
      <c r="H83" s="4"/>
      <c r="I83" s="4"/>
      <c r="J83" s="4"/>
      <c r="K83" s="4"/>
      <c r="L83" s="33"/>
    </row>
    <row r="84" spans="2:12" ht="16.5">
      <c r="B84" s="4"/>
      <c r="C84" s="4"/>
      <c r="D84" s="4"/>
      <c r="E84" s="4"/>
      <c r="F84" s="4"/>
      <c r="G84" s="4"/>
      <c r="H84" s="4"/>
      <c r="I84" s="4"/>
      <c r="J84" s="4"/>
      <c r="K84" s="4"/>
      <c r="L84" s="33"/>
    </row>
    <row r="85" spans="2:12" ht="16.5">
      <c r="B85" s="4"/>
      <c r="C85" s="4"/>
      <c r="D85" s="4"/>
      <c r="E85" s="4"/>
      <c r="F85" s="4"/>
      <c r="G85" s="4"/>
      <c r="H85" s="4"/>
      <c r="I85" s="4"/>
      <c r="J85" s="4"/>
      <c r="K85" s="4"/>
      <c r="L85" s="33"/>
    </row>
    <row r="86" spans="2:12" ht="16.5">
      <c r="B86" s="4"/>
      <c r="C86" s="4"/>
      <c r="D86" s="4"/>
      <c r="E86" s="4"/>
      <c r="F86" s="4"/>
      <c r="G86" s="4"/>
      <c r="H86" s="4"/>
      <c r="I86" s="4"/>
      <c r="J86" s="4"/>
      <c r="K86" s="4"/>
      <c r="L86" s="33"/>
    </row>
    <row r="87" spans="2:12" ht="16.5">
      <c r="B87" s="4"/>
      <c r="C87" s="4"/>
      <c r="D87" s="4"/>
      <c r="E87" s="4"/>
      <c r="F87" s="4"/>
      <c r="G87" s="4"/>
      <c r="H87" s="4"/>
      <c r="I87" s="4"/>
      <c r="J87" s="4"/>
      <c r="K87" s="4"/>
      <c r="L87" s="33"/>
    </row>
    <row r="88" spans="2:12" ht="16.5">
      <c r="B88" s="4"/>
      <c r="C88" s="4"/>
      <c r="D88" s="4"/>
      <c r="E88" s="4"/>
      <c r="F88" s="4"/>
      <c r="G88" s="4"/>
      <c r="H88" s="4"/>
      <c r="I88" s="4"/>
      <c r="J88" s="4"/>
      <c r="K88" s="4"/>
      <c r="L88" s="33"/>
    </row>
    <row r="89" spans="2:12" ht="1.5" customHeight="1">
      <c r="B89" s="4"/>
      <c r="C89" s="4"/>
      <c r="D89" s="4"/>
      <c r="E89" s="4"/>
      <c r="F89" s="4"/>
      <c r="G89" s="4"/>
      <c r="H89" s="4"/>
      <c r="I89" s="4"/>
      <c r="J89" s="4"/>
      <c r="K89" s="4"/>
      <c r="L89" s="33"/>
    </row>
    <row r="90" spans="2:12" ht="16.5" hidden="1">
      <c r="B90" s="4"/>
      <c r="C90" s="4"/>
      <c r="D90" s="4"/>
      <c r="E90" s="4"/>
      <c r="F90" s="4"/>
      <c r="G90" s="4"/>
      <c r="H90" s="4"/>
      <c r="I90" s="4"/>
      <c r="J90" s="4"/>
      <c r="K90" s="4"/>
      <c r="L90" s="33"/>
    </row>
    <row r="91" spans="2:12" ht="16.5" hidden="1">
      <c r="B91" s="4"/>
      <c r="C91" s="4"/>
      <c r="D91" s="4"/>
      <c r="E91" s="4"/>
      <c r="F91" s="4"/>
      <c r="G91" s="4"/>
      <c r="H91" s="4"/>
      <c r="I91" s="4"/>
      <c r="J91" s="4"/>
      <c r="K91" s="4"/>
      <c r="L91" s="33"/>
    </row>
    <row r="92" spans="2:12" ht="16.5" hidden="1">
      <c r="B92" s="4"/>
      <c r="C92" s="4"/>
      <c r="D92" s="4"/>
      <c r="E92" s="4"/>
      <c r="F92" s="4"/>
      <c r="G92" s="4"/>
      <c r="H92" s="4"/>
      <c r="I92" s="4"/>
      <c r="J92" s="4"/>
      <c r="K92" s="4"/>
      <c r="L92" s="33"/>
    </row>
    <row r="93" spans="2:12" ht="16.5" hidden="1">
      <c r="B93" s="4"/>
      <c r="C93" s="4"/>
      <c r="D93" s="4"/>
      <c r="E93" s="4"/>
      <c r="F93" s="4"/>
      <c r="G93" s="4"/>
      <c r="H93" s="4"/>
      <c r="I93" s="4"/>
      <c r="J93" s="4"/>
      <c r="K93" s="4"/>
      <c r="L93" s="33"/>
    </row>
    <row r="94" spans="2:12" ht="16.5" hidden="1">
      <c r="B94" s="4"/>
      <c r="C94" s="4"/>
      <c r="D94" s="4"/>
      <c r="E94" s="4"/>
      <c r="F94" s="4"/>
      <c r="G94" s="4"/>
      <c r="H94" s="4"/>
      <c r="I94" s="4"/>
      <c r="J94" s="4"/>
      <c r="K94" s="4"/>
      <c r="L94" s="33"/>
    </row>
    <row r="95" spans="2:12" ht="16.5" hidden="1">
      <c r="B95" s="4"/>
      <c r="C95" s="4"/>
      <c r="D95" s="4"/>
      <c r="E95" s="4"/>
      <c r="F95" s="4"/>
      <c r="G95" s="4"/>
      <c r="H95" s="4"/>
      <c r="I95" s="4"/>
      <c r="J95" s="4"/>
      <c r="K95" s="4"/>
      <c r="L95" s="33"/>
    </row>
    <row r="96" spans="2:12" ht="16.5" hidden="1">
      <c r="B96" s="4"/>
      <c r="C96" s="4"/>
      <c r="D96" s="4"/>
      <c r="E96" s="4"/>
      <c r="F96" s="4"/>
      <c r="G96" s="4"/>
      <c r="H96" s="4"/>
      <c r="I96" s="4"/>
      <c r="J96" s="4"/>
      <c r="K96" s="4"/>
      <c r="L96" s="33"/>
    </row>
    <row r="97" spans="2:12" ht="16.5" hidden="1">
      <c r="B97" s="4"/>
      <c r="C97" s="4"/>
      <c r="D97" s="4"/>
      <c r="E97" s="4"/>
      <c r="F97" s="4"/>
      <c r="G97" s="4"/>
      <c r="H97" s="4"/>
      <c r="I97" s="4"/>
      <c r="J97" s="4"/>
      <c r="K97" s="4"/>
      <c r="L97" s="33"/>
    </row>
    <row r="98" spans="2:12" ht="16.5" hidden="1">
      <c r="B98" s="4"/>
      <c r="C98" s="4"/>
      <c r="D98" s="4"/>
      <c r="E98" s="4"/>
      <c r="F98" s="4"/>
      <c r="G98" s="4"/>
      <c r="H98" s="4"/>
      <c r="I98" s="4"/>
      <c r="J98" s="4"/>
      <c r="K98" s="4"/>
      <c r="L98" s="33"/>
    </row>
    <row r="99" spans="2:12" ht="16.5" hidden="1">
      <c r="B99" s="4"/>
      <c r="C99" s="4"/>
      <c r="D99" s="4"/>
      <c r="E99" s="4"/>
      <c r="F99" s="4"/>
      <c r="G99" s="4"/>
      <c r="H99" s="4"/>
      <c r="I99" s="4"/>
      <c r="J99" s="4"/>
      <c r="K99" s="4"/>
      <c r="L99" s="33"/>
    </row>
    <row r="100" spans="2:12" ht="16.5" hidden="1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33"/>
    </row>
    <row r="101" spans="2:12" ht="16.5" hidden="1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33"/>
    </row>
    <row r="102" spans="2:12" ht="16.5" hidden="1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33"/>
    </row>
    <row r="103" spans="2:12" ht="16.5" hidden="1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33"/>
    </row>
    <row r="104" spans="2:12" ht="16.5" hidden="1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33"/>
    </row>
    <row r="105" spans="2:12" ht="16.5" hidden="1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33"/>
    </row>
    <row r="106" spans="2:12" ht="16.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33"/>
    </row>
    <row r="107" spans="2:12" ht="16.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33"/>
    </row>
    <row r="108" spans="2:12" ht="5.25" customHeight="1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33"/>
    </row>
    <row r="109" spans="2:12" ht="16.5" hidden="1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33"/>
    </row>
    <row r="110" spans="2:12" ht="16.5" hidden="1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33"/>
    </row>
    <row r="111" spans="2:12" ht="12" customHeight="1" hidden="1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33"/>
    </row>
    <row r="112" spans="2:12" ht="16.5" hidden="1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33"/>
    </row>
    <row r="113" spans="2:12" ht="16.5" hidden="1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33"/>
    </row>
    <row r="114" spans="2:12" ht="16.5" hidden="1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33"/>
    </row>
    <row r="115" spans="2:12" ht="16.5" hidden="1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33"/>
    </row>
    <row r="116" spans="2:12" ht="16.5" hidden="1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33"/>
    </row>
    <row r="117" spans="2:12" ht="16.5" hidden="1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33"/>
    </row>
    <row r="118" spans="2:12" ht="16.5" hidden="1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33"/>
    </row>
    <row r="119" spans="2:12" ht="16.5" hidden="1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33"/>
    </row>
    <row r="120" spans="2:12" ht="16.5" hidden="1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33"/>
    </row>
    <row r="121" spans="2:12" ht="16.5" hidden="1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33"/>
    </row>
    <row r="122" spans="2:12" ht="16.5" hidden="1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33"/>
    </row>
    <row r="123" spans="2:12" ht="16.5" hidden="1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33"/>
    </row>
    <row r="124" spans="2:12" ht="16.5" hidden="1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33"/>
    </row>
    <row r="125" spans="2:12" ht="16.5" hidden="1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33"/>
    </row>
    <row r="126" spans="2:12" ht="16.5" hidden="1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33"/>
    </row>
    <row r="127" spans="2:12" ht="16.5" hidden="1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33"/>
    </row>
    <row r="128" spans="2:12" ht="16.5" hidden="1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33"/>
    </row>
    <row r="129" spans="2:12" ht="16.5" hidden="1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33"/>
    </row>
    <row r="130" spans="2:12" ht="16.5" hidden="1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33"/>
    </row>
    <row r="131" spans="2:12" ht="16.5" hidden="1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33"/>
    </row>
    <row r="132" spans="2:12" ht="16.5" hidden="1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33"/>
    </row>
    <row r="133" spans="2:12" ht="16.5" hidden="1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33"/>
    </row>
    <row r="134" spans="2:12" ht="16.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33"/>
    </row>
    <row r="135" spans="2:12" ht="16.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33"/>
    </row>
    <row r="136" spans="2:12" ht="16.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33"/>
    </row>
    <row r="137" spans="2:12" ht="16.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33"/>
    </row>
    <row r="138" spans="2:12" ht="16.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33"/>
    </row>
    <row r="139" spans="2:12" ht="16.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33"/>
    </row>
    <row r="140" spans="2:12" ht="16.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33"/>
    </row>
    <row r="141" spans="2:12" ht="16.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33"/>
    </row>
    <row r="142" spans="2:12" ht="16.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33"/>
    </row>
    <row r="143" spans="2:12" ht="16.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33"/>
    </row>
    <row r="144" spans="2:12" ht="16.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33"/>
    </row>
    <row r="145" spans="2:12" ht="16.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33"/>
    </row>
    <row r="146" spans="2:12" ht="16.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33"/>
    </row>
    <row r="147" spans="2:12" ht="16.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33"/>
    </row>
    <row r="148" spans="2:12" ht="16.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33"/>
    </row>
    <row r="149" spans="2:12" ht="16.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33"/>
    </row>
    <row r="150" spans="2:12" ht="16.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33"/>
    </row>
    <row r="151" spans="2:12" ht="16.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33"/>
    </row>
    <row r="152" spans="2:12" ht="16.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33"/>
    </row>
    <row r="153" spans="2:12" ht="16.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33"/>
    </row>
    <row r="154" spans="2:12" ht="16.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33"/>
    </row>
    <row r="155" spans="2:12" ht="16.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33"/>
    </row>
    <row r="156" spans="2:12" ht="16.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33"/>
    </row>
    <row r="157" spans="2:12" ht="16.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33"/>
    </row>
    <row r="158" spans="2:12" ht="16.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33"/>
    </row>
    <row r="159" spans="2:12" ht="16.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33"/>
    </row>
    <row r="160" spans="2:12" ht="16.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33"/>
    </row>
    <row r="161" spans="2:12" ht="16.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33"/>
    </row>
    <row r="162" spans="2:12" ht="16.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33"/>
    </row>
    <row r="163" spans="2:12" ht="16.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33"/>
    </row>
    <row r="164" spans="2:12" ht="16.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33"/>
    </row>
    <row r="165" spans="2:12" ht="16.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33"/>
    </row>
    <row r="166" spans="2:12" ht="16.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33"/>
    </row>
    <row r="167" spans="2:12" ht="16.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33"/>
    </row>
    <row r="168" spans="2:12" ht="16.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33"/>
    </row>
    <row r="169" spans="2:12" ht="16.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33"/>
    </row>
    <row r="170" spans="2:12" ht="16.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33"/>
    </row>
    <row r="171" spans="2:12" ht="16.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33"/>
    </row>
    <row r="172" spans="2:12" ht="16.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33"/>
    </row>
    <row r="173" spans="2:12" ht="16.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33"/>
    </row>
    <row r="174" spans="2:12" ht="16.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33"/>
    </row>
    <row r="175" spans="2:12" ht="16.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33"/>
    </row>
    <row r="176" spans="2:12" ht="16.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33"/>
    </row>
    <row r="177" spans="2:12" ht="16.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33"/>
    </row>
    <row r="178" spans="2:12" ht="16.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33"/>
    </row>
    <row r="179" spans="2:12" ht="16.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33"/>
    </row>
    <row r="180" spans="2:12" ht="16.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33"/>
    </row>
    <row r="181" spans="2:12" ht="16.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33"/>
    </row>
    <row r="182" spans="2:12" ht="16.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33"/>
    </row>
    <row r="183" spans="2:12" ht="16.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33"/>
    </row>
    <row r="184" spans="2:12" ht="16.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33"/>
    </row>
    <row r="185" spans="2:12" ht="16.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33"/>
    </row>
    <row r="186" spans="2:12" ht="16.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33"/>
    </row>
    <row r="187" spans="2:12" ht="16.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33"/>
    </row>
    <row r="188" spans="2:12" ht="16.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33"/>
    </row>
    <row r="189" spans="2:12" ht="16.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33"/>
    </row>
    <row r="190" spans="2:12" ht="16.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33"/>
    </row>
    <row r="191" spans="2:12" ht="16.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33"/>
    </row>
    <row r="192" spans="2:12" ht="16.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33"/>
    </row>
    <row r="193" spans="2:12" ht="16.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33"/>
    </row>
    <row r="194" spans="2:12" ht="16.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33"/>
    </row>
    <row r="195" spans="2:12" ht="16.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33"/>
    </row>
    <row r="196" spans="2:12" ht="16.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33"/>
    </row>
    <row r="197" spans="2:12" ht="16.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33"/>
    </row>
    <row r="198" spans="2:12" ht="16.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33"/>
    </row>
    <row r="199" spans="2:12" ht="16.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33"/>
    </row>
    <row r="200" spans="2:12" ht="16.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33"/>
    </row>
    <row r="201" spans="2:12" ht="16.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33"/>
    </row>
    <row r="202" spans="2:12" ht="16.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33"/>
    </row>
    <row r="203" spans="2:12" ht="16.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33"/>
    </row>
    <row r="204" spans="2:12" ht="16.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33"/>
    </row>
    <row r="205" spans="2:12" ht="16.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33"/>
    </row>
    <row r="206" spans="2:12" ht="16.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33"/>
    </row>
    <row r="207" spans="2:12" ht="16.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33"/>
    </row>
    <row r="208" spans="2:12" ht="16.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33"/>
    </row>
    <row r="209" spans="2:12" ht="16.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33"/>
    </row>
    <row r="210" spans="2:12" ht="16.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33"/>
    </row>
    <row r="211" spans="2:12" ht="16.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33"/>
    </row>
    <row r="212" spans="2:12" ht="16.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33"/>
    </row>
    <row r="213" spans="2:12" ht="16.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33"/>
    </row>
    <row r="214" spans="2:12" ht="16.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33"/>
    </row>
    <row r="215" spans="2:12" ht="16.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33"/>
    </row>
    <row r="216" spans="2:12" ht="16.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33"/>
    </row>
    <row r="217" spans="2:12" ht="16.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33"/>
    </row>
    <row r="218" spans="2:12" ht="16.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33"/>
    </row>
    <row r="219" spans="2:12" ht="16.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33"/>
    </row>
    <row r="220" spans="2:12" ht="16.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33"/>
    </row>
    <row r="221" spans="2:12" ht="16.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33"/>
    </row>
    <row r="222" spans="2:12" ht="16.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33"/>
    </row>
    <row r="223" spans="2:12" ht="16.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33"/>
    </row>
    <row r="224" spans="2:12" ht="16.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33"/>
    </row>
    <row r="225" spans="2:12" ht="16.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33"/>
    </row>
    <row r="226" spans="2:12" ht="16.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33"/>
    </row>
    <row r="227" spans="2:12" ht="16.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33"/>
    </row>
    <row r="228" spans="2:12" ht="16.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33"/>
    </row>
    <row r="229" spans="2:12" ht="16.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33"/>
    </row>
    <row r="230" spans="2:12" ht="16.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33"/>
    </row>
    <row r="231" spans="2:12" ht="16.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33"/>
    </row>
    <row r="232" spans="2:12" ht="16.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33"/>
    </row>
    <row r="233" spans="2:12" ht="16.5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33"/>
    </row>
    <row r="234" spans="2:12" ht="16.5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33"/>
    </row>
    <row r="235" spans="2:12" ht="16.5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33"/>
    </row>
    <row r="236" spans="2:12" ht="16.5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33"/>
    </row>
    <row r="237" spans="2:12" ht="16.5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33"/>
    </row>
  </sheetData>
  <sheetProtection/>
  <mergeCells count="26">
    <mergeCell ref="I65:J65"/>
    <mergeCell ref="A60:G65"/>
    <mergeCell ref="H60:H65"/>
    <mergeCell ref="I60:J60"/>
    <mergeCell ref="I61:J61"/>
    <mergeCell ref="I64:J64"/>
    <mergeCell ref="I63:J63"/>
    <mergeCell ref="I62:J62"/>
    <mergeCell ref="A1:R1"/>
    <mergeCell ref="C3:C5"/>
    <mergeCell ref="D3:D5"/>
    <mergeCell ref="A2:A5"/>
    <mergeCell ref="B2:B5"/>
    <mergeCell ref="F2:J2"/>
    <mergeCell ref="C2:E2"/>
    <mergeCell ref="E3:E5"/>
    <mergeCell ref="F3:F5"/>
    <mergeCell ref="K3:L3"/>
    <mergeCell ref="P4:Q4"/>
    <mergeCell ref="R4:S4"/>
    <mergeCell ref="P3:S3"/>
    <mergeCell ref="K2:S2"/>
    <mergeCell ref="N4:O4"/>
    <mergeCell ref="G3:G5"/>
    <mergeCell ref="M3:O3"/>
    <mergeCell ref="H3:J4"/>
  </mergeCells>
  <printOptions/>
  <pageMargins left="0.3937007874015748" right="0.5511811023622047" top="0.8661417322834646" bottom="0.4330708661417323" header="0.1968503937007874" footer="0.5118110236220472"/>
  <pageSetup horizontalDpi="600" verticalDpi="600" orientation="landscape" paperSize="9" scale="43" r:id="rId1"/>
  <rowBreaks count="1" manualBreakCount="1">
    <brk id="65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15"/>
  <sheetViews>
    <sheetView view="pageBreakPreview" zoomScale="60" zoomScalePageLayoutView="0" workbookViewId="0" topLeftCell="A1">
      <selection activeCell="N12" sqref="N12"/>
    </sheetView>
  </sheetViews>
  <sheetFormatPr defaultColWidth="9.00390625" defaultRowHeight="12.75"/>
  <cols>
    <col min="6" max="6" width="2.375" style="0" customWidth="1"/>
    <col min="7" max="7" width="3.375" style="0" hidden="1" customWidth="1"/>
    <col min="8" max="8" width="5.625" style="0" hidden="1" customWidth="1"/>
    <col min="9" max="9" width="27.75390625" style="0" customWidth="1"/>
    <col min="10" max="10" width="25.875" style="0" customWidth="1"/>
    <col min="11" max="11" width="13.125" style="0" customWidth="1"/>
    <col min="12" max="12" width="22.875" style="0" customWidth="1"/>
  </cols>
  <sheetData>
    <row r="1" spans="1:14" ht="30" customHeight="1" thickBot="1">
      <c r="A1" s="456" t="s">
        <v>255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</row>
    <row r="2" spans="1:14" s="323" customFormat="1" ht="38.25" thickBot="1">
      <c r="A2" s="318" t="s">
        <v>137</v>
      </c>
      <c r="B2" s="457" t="s">
        <v>246</v>
      </c>
      <c r="C2" s="458"/>
      <c r="D2" s="458"/>
      <c r="E2" s="458"/>
      <c r="F2" s="458"/>
      <c r="G2" s="458"/>
      <c r="H2" s="459"/>
      <c r="I2" s="319" t="s">
        <v>247</v>
      </c>
      <c r="J2" s="319" t="s">
        <v>248</v>
      </c>
      <c r="K2" s="320" t="s">
        <v>249</v>
      </c>
      <c r="L2" s="321" t="s">
        <v>250</v>
      </c>
      <c r="M2" s="322"/>
      <c r="N2" s="322"/>
    </row>
    <row r="3" spans="1:14" s="323" customFormat="1" ht="38.25" thickBot="1">
      <c r="A3" s="460">
        <v>1</v>
      </c>
      <c r="B3" s="463" t="s">
        <v>305</v>
      </c>
      <c r="C3" s="464"/>
      <c r="D3" s="464"/>
      <c r="E3" s="464"/>
      <c r="F3" s="464"/>
      <c r="G3" s="464"/>
      <c r="H3" s="465"/>
      <c r="I3" s="324" t="s">
        <v>251</v>
      </c>
      <c r="J3" s="325" t="s">
        <v>252</v>
      </c>
      <c r="K3" s="326">
        <v>0</v>
      </c>
      <c r="L3" s="327">
        <v>0</v>
      </c>
      <c r="M3" s="328"/>
      <c r="N3" s="328"/>
    </row>
    <row r="4" spans="1:14" s="323" customFormat="1" ht="38.25" thickBot="1">
      <c r="A4" s="461"/>
      <c r="B4" s="466"/>
      <c r="C4" s="467"/>
      <c r="D4" s="467"/>
      <c r="E4" s="467"/>
      <c r="F4" s="467"/>
      <c r="G4" s="467"/>
      <c r="H4" s="468"/>
      <c r="I4" s="324" t="s">
        <v>251</v>
      </c>
      <c r="J4" s="329" t="s">
        <v>253</v>
      </c>
      <c r="K4" s="330">
        <v>4.6</v>
      </c>
      <c r="L4" s="331">
        <v>180</v>
      </c>
      <c r="M4" s="328"/>
      <c r="N4" s="328"/>
    </row>
    <row r="5" spans="1:14" s="323" customFormat="1" ht="73.5" customHeight="1" thickBot="1">
      <c r="A5" s="462"/>
      <c r="B5" s="469"/>
      <c r="C5" s="470"/>
      <c r="D5" s="470"/>
      <c r="E5" s="470"/>
      <c r="F5" s="470"/>
      <c r="G5" s="470"/>
      <c r="H5" s="471"/>
      <c r="I5" s="332" t="s">
        <v>279</v>
      </c>
      <c r="J5" s="329" t="s">
        <v>253</v>
      </c>
      <c r="K5" s="333" t="s">
        <v>266</v>
      </c>
      <c r="L5" s="334">
        <v>288</v>
      </c>
      <c r="M5" s="328"/>
      <c r="N5" s="328"/>
    </row>
    <row r="6" spans="1:14" s="323" customFormat="1" ht="19.5" thickBot="1">
      <c r="A6" s="449" t="s">
        <v>267</v>
      </c>
      <c r="B6" s="450"/>
      <c r="C6" s="450"/>
      <c r="D6" s="450"/>
      <c r="E6" s="450"/>
      <c r="F6" s="450"/>
      <c r="G6" s="450"/>
      <c r="H6" s="450"/>
      <c r="I6" s="450"/>
      <c r="J6" s="450"/>
      <c r="K6" s="451"/>
      <c r="L6" s="335">
        <f>SUM(L3:L5)</f>
        <v>468</v>
      </c>
      <c r="M6" s="328"/>
      <c r="N6" s="328"/>
    </row>
    <row r="7" spans="1:14" s="323" customFormat="1" ht="48.75" customHeight="1" thickBot="1">
      <c r="A7" s="472">
        <v>2</v>
      </c>
      <c r="B7" s="473" t="s">
        <v>226</v>
      </c>
      <c r="C7" s="474"/>
      <c r="D7" s="474"/>
      <c r="E7" s="474"/>
      <c r="F7" s="474"/>
      <c r="G7" s="474"/>
      <c r="H7" s="475"/>
      <c r="I7" s="324" t="s">
        <v>254</v>
      </c>
      <c r="J7" s="336" t="s">
        <v>252</v>
      </c>
      <c r="K7" s="337">
        <v>0</v>
      </c>
      <c r="L7" s="338">
        <v>0</v>
      </c>
      <c r="M7" s="328"/>
      <c r="N7" s="328"/>
    </row>
    <row r="8" spans="1:14" s="323" customFormat="1" ht="48.75" customHeight="1" thickBot="1">
      <c r="A8" s="472"/>
      <c r="B8" s="466"/>
      <c r="C8" s="476"/>
      <c r="D8" s="476"/>
      <c r="E8" s="476"/>
      <c r="F8" s="476"/>
      <c r="G8" s="476"/>
      <c r="H8" s="477"/>
      <c r="I8" s="324" t="s">
        <v>254</v>
      </c>
      <c r="J8" s="329" t="s">
        <v>253</v>
      </c>
      <c r="K8" s="339" t="s">
        <v>265</v>
      </c>
      <c r="L8" s="340">
        <v>252</v>
      </c>
      <c r="M8" s="328"/>
      <c r="N8" s="328"/>
    </row>
    <row r="9" spans="1:14" s="323" customFormat="1" ht="56.25">
      <c r="A9" s="590"/>
      <c r="B9" s="591"/>
      <c r="C9" s="476"/>
      <c r="D9" s="476"/>
      <c r="E9" s="476"/>
      <c r="F9" s="476"/>
      <c r="G9" s="476"/>
      <c r="H9" s="477"/>
      <c r="I9" s="592" t="s">
        <v>280</v>
      </c>
      <c r="J9" s="593" t="s">
        <v>253</v>
      </c>
      <c r="K9" s="339" t="s">
        <v>266</v>
      </c>
      <c r="L9" s="340">
        <v>324</v>
      </c>
      <c r="M9" s="328"/>
      <c r="N9" s="328"/>
    </row>
    <row r="10" spans="1:14" s="323" customFormat="1" ht="18.75">
      <c r="A10" s="337"/>
      <c r="B10" s="594"/>
      <c r="C10" s="594"/>
      <c r="D10" s="594"/>
      <c r="E10" s="594"/>
      <c r="F10" s="594"/>
      <c r="G10" s="594"/>
      <c r="H10" s="594"/>
      <c r="I10" s="595"/>
      <c r="J10" s="600" t="s">
        <v>315</v>
      </c>
      <c r="K10" s="339"/>
      <c r="L10" s="601">
        <f>SUM(L7:L9)</f>
        <v>576</v>
      </c>
      <c r="M10" s="328"/>
      <c r="N10" s="328"/>
    </row>
    <row r="11" spans="1:14" s="323" customFormat="1" ht="38.25" thickBot="1">
      <c r="A11" s="596">
        <v>3</v>
      </c>
      <c r="B11" s="473" t="s">
        <v>227</v>
      </c>
      <c r="C11" s="598"/>
      <c r="D11" s="598"/>
      <c r="E11" s="598"/>
      <c r="F11" s="599"/>
      <c r="G11" s="594"/>
      <c r="H11" s="594"/>
      <c r="I11" s="595" t="s">
        <v>254</v>
      </c>
      <c r="J11" s="329" t="s">
        <v>253</v>
      </c>
      <c r="K11" s="337">
        <v>6</v>
      </c>
      <c r="L11" s="331">
        <v>72</v>
      </c>
      <c r="M11" s="328"/>
      <c r="N11" s="328"/>
    </row>
    <row r="12" spans="1:14" s="323" customFormat="1" ht="56.25">
      <c r="A12" s="597"/>
      <c r="B12" s="466"/>
      <c r="C12" s="467"/>
      <c r="D12" s="467"/>
      <c r="E12" s="467"/>
      <c r="F12" s="468"/>
      <c r="G12" s="594"/>
      <c r="H12" s="594"/>
      <c r="I12" s="595" t="s">
        <v>280</v>
      </c>
      <c r="J12" s="593" t="s">
        <v>253</v>
      </c>
      <c r="K12" s="337">
        <v>5.6</v>
      </c>
      <c r="L12" s="337">
        <v>108</v>
      </c>
      <c r="M12" s="328"/>
      <c r="N12" s="328"/>
    </row>
    <row r="13" spans="1:14" s="323" customFormat="1" ht="19.5" thickBot="1">
      <c r="A13" s="587" t="s">
        <v>316</v>
      </c>
      <c r="B13" s="588"/>
      <c r="C13" s="588"/>
      <c r="D13" s="588"/>
      <c r="E13" s="588"/>
      <c r="F13" s="588"/>
      <c r="G13" s="588"/>
      <c r="H13" s="588"/>
      <c r="I13" s="588"/>
      <c r="J13" s="588"/>
      <c r="K13" s="589"/>
      <c r="L13" s="335">
        <f>L11+L12</f>
        <v>180</v>
      </c>
      <c r="M13" s="328"/>
      <c r="N13" s="328"/>
    </row>
    <row r="14" spans="1:14" ht="19.5" thickBot="1">
      <c r="A14" s="452" t="s">
        <v>268</v>
      </c>
      <c r="B14" s="453"/>
      <c r="C14" s="453"/>
      <c r="D14" s="453"/>
      <c r="E14" s="453"/>
      <c r="F14" s="453"/>
      <c r="G14" s="453"/>
      <c r="H14" s="453"/>
      <c r="I14" s="453"/>
      <c r="J14" s="453"/>
      <c r="K14" s="454"/>
      <c r="L14" s="184">
        <f>L6+L10+L13</f>
        <v>1224</v>
      </c>
      <c r="M14" s="182"/>
      <c r="N14" s="182"/>
    </row>
    <row r="15" spans="1:14" ht="18.75">
      <c r="A15" s="183"/>
      <c r="B15" s="455"/>
      <c r="C15" s="455"/>
      <c r="D15" s="455"/>
      <c r="E15" s="455"/>
      <c r="F15" s="455"/>
      <c r="G15" s="455"/>
      <c r="H15" s="455"/>
      <c r="I15" s="182"/>
      <c r="J15" s="182"/>
      <c r="K15" s="182"/>
      <c r="L15" s="182"/>
      <c r="M15" s="182"/>
      <c r="N15" s="182"/>
    </row>
  </sheetData>
  <sheetProtection/>
  <mergeCells count="12">
    <mergeCell ref="A11:A12"/>
    <mergeCell ref="B11:F12"/>
    <mergeCell ref="A13:K13"/>
    <mergeCell ref="A14:K14"/>
    <mergeCell ref="B15:H15"/>
    <mergeCell ref="A1:N1"/>
    <mergeCell ref="B2:H2"/>
    <mergeCell ref="A3:A5"/>
    <mergeCell ref="B3:H5"/>
    <mergeCell ref="A6:K6"/>
    <mergeCell ref="A7:A9"/>
    <mergeCell ref="B7:H9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8"/>
  <sheetViews>
    <sheetView view="pageBreakPreview" zoomScaleNormal="60" zoomScaleSheetLayoutView="100" zoomScalePageLayoutView="0" workbookViewId="0" topLeftCell="A1">
      <selection activeCell="F23" sqref="F23"/>
    </sheetView>
  </sheetViews>
  <sheetFormatPr defaultColWidth="9.00390625" defaultRowHeight="12.75"/>
  <cols>
    <col min="1" max="1" width="12.00390625" style="0" customWidth="1"/>
    <col min="2" max="2" width="16.125" style="0" customWidth="1"/>
    <col min="4" max="4" width="11.125" style="0" customWidth="1"/>
    <col min="5" max="5" width="11.00390625" style="0" customWidth="1"/>
    <col min="6" max="6" width="15.625" style="0" customWidth="1"/>
    <col min="7" max="7" width="13.375" style="0" customWidth="1"/>
    <col min="8" max="8" width="20.25390625" style="0" customWidth="1"/>
    <col min="9" max="9" width="13.75390625" style="0" customWidth="1"/>
    <col min="10" max="10" width="15.75390625" style="0" customWidth="1"/>
    <col min="11" max="11" width="14.00390625" style="0" customWidth="1"/>
    <col min="12" max="12" width="14.875" style="0" customWidth="1"/>
    <col min="13" max="13" width="16.625" style="0" customWidth="1"/>
  </cols>
  <sheetData>
    <row r="1" spans="1:14" ht="18.75">
      <c r="A1" s="478" t="s">
        <v>273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</row>
    <row r="2" spans="1:14" ht="18.75">
      <c r="A2" s="479" t="s">
        <v>274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</row>
    <row r="3" spans="1:14" ht="16.5">
      <c r="A3" s="157" t="s">
        <v>137</v>
      </c>
      <c r="B3" s="480" t="s">
        <v>138</v>
      </c>
      <c r="C3" s="480"/>
      <c r="D3" s="480"/>
      <c r="E3" s="480"/>
      <c r="F3" s="480"/>
      <c r="G3" s="480"/>
      <c r="H3" s="480"/>
      <c r="I3" s="15"/>
      <c r="J3" s="15"/>
      <c r="K3" s="15"/>
      <c r="L3" s="15"/>
      <c r="M3" s="15"/>
      <c r="N3" s="16"/>
    </row>
    <row r="4" spans="1:14" ht="16.5">
      <c r="A4" s="482" t="s">
        <v>139</v>
      </c>
      <c r="B4" s="482"/>
      <c r="C4" s="482"/>
      <c r="D4" s="482"/>
      <c r="E4" s="482"/>
      <c r="F4" s="482"/>
      <c r="G4" s="482"/>
      <c r="H4" s="482"/>
      <c r="I4" s="15"/>
      <c r="J4" s="15"/>
      <c r="K4" s="15"/>
      <c r="L4" s="15"/>
      <c r="M4" s="15"/>
      <c r="N4" s="16"/>
    </row>
    <row r="5" spans="1:14" s="323" customFormat="1" ht="16.5">
      <c r="A5" s="343">
        <v>1</v>
      </c>
      <c r="B5" s="481" t="s">
        <v>269</v>
      </c>
      <c r="C5" s="481"/>
      <c r="D5" s="481"/>
      <c r="E5" s="481"/>
      <c r="F5" s="481"/>
      <c r="G5" s="481"/>
      <c r="H5" s="481"/>
      <c r="I5" s="344"/>
      <c r="J5" s="344"/>
      <c r="K5" s="344"/>
      <c r="L5" s="344"/>
      <c r="M5" s="344"/>
      <c r="N5" s="344"/>
    </row>
    <row r="6" spans="1:14" s="323" customFormat="1" ht="16.5">
      <c r="A6" s="343">
        <v>2</v>
      </c>
      <c r="B6" s="481" t="s">
        <v>234</v>
      </c>
      <c r="C6" s="481"/>
      <c r="D6" s="481"/>
      <c r="E6" s="481"/>
      <c r="F6" s="481"/>
      <c r="G6" s="481"/>
      <c r="H6" s="481"/>
      <c r="I6" s="344"/>
      <c r="J6" s="344"/>
      <c r="K6" s="344"/>
      <c r="L6" s="344"/>
      <c r="M6" s="344"/>
      <c r="N6" s="344"/>
    </row>
    <row r="7" spans="1:14" s="323" customFormat="1" ht="16.5">
      <c r="A7" s="345">
        <v>3</v>
      </c>
      <c r="B7" s="483" t="s">
        <v>270</v>
      </c>
      <c r="C7" s="484"/>
      <c r="D7" s="484"/>
      <c r="E7" s="484"/>
      <c r="F7" s="484"/>
      <c r="G7" s="484"/>
      <c r="H7" s="485"/>
      <c r="I7" s="346"/>
      <c r="J7" s="346"/>
      <c r="K7" s="346"/>
      <c r="L7" s="346"/>
      <c r="M7" s="346"/>
      <c r="N7" s="346"/>
    </row>
    <row r="8" spans="1:14" s="323" customFormat="1" ht="16.5">
      <c r="A8" s="345">
        <v>4</v>
      </c>
      <c r="B8" s="483" t="s">
        <v>235</v>
      </c>
      <c r="C8" s="484"/>
      <c r="D8" s="484"/>
      <c r="E8" s="484"/>
      <c r="F8" s="484"/>
      <c r="G8" s="484"/>
      <c r="H8" s="485"/>
      <c r="I8" s="346"/>
      <c r="J8" s="346"/>
      <c r="K8" s="346"/>
      <c r="L8" s="346"/>
      <c r="M8" s="346"/>
      <c r="N8" s="346"/>
    </row>
    <row r="9" spans="9:14" s="323" customFormat="1" ht="12.75">
      <c r="I9" s="346"/>
      <c r="J9" s="346"/>
      <c r="K9" s="346"/>
      <c r="L9" s="346"/>
      <c r="M9" s="346"/>
      <c r="N9" s="346"/>
    </row>
    <row r="10" spans="1:14" s="323" customFormat="1" ht="16.5">
      <c r="A10" s="486" t="s">
        <v>140</v>
      </c>
      <c r="B10" s="486"/>
      <c r="C10" s="486"/>
      <c r="D10" s="486"/>
      <c r="E10" s="486"/>
      <c r="F10" s="486"/>
      <c r="G10" s="486"/>
      <c r="H10" s="486"/>
      <c r="I10" s="347"/>
      <c r="J10" s="347"/>
      <c r="K10" s="347"/>
      <c r="L10" s="347"/>
      <c r="M10" s="347"/>
      <c r="N10" s="347"/>
    </row>
    <row r="11" spans="1:14" s="323" customFormat="1" ht="16.5" customHeight="1">
      <c r="A11" s="345">
        <v>1</v>
      </c>
      <c r="B11" s="481" t="s">
        <v>271</v>
      </c>
      <c r="C11" s="481"/>
      <c r="D11" s="481"/>
      <c r="E11" s="481"/>
      <c r="F11" s="481"/>
      <c r="G11" s="481"/>
      <c r="H11" s="481"/>
      <c r="I11" s="347"/>
      <c r="J11" s="347"/>
      <c r="K11" s="347"/>
      <c r="L11" s="347"/>
      <c r="M11" s="347"/>
      <c r="N11" s="347"/>
    </row>
    <row r="12" spans="1:14" s="323" customFormat="1" ht="16.5" customHeight="1">
      <c r="A12" s="345">
        <v>2</v>
      </c>
      <c r="B12" s="483" t="s">
        <v>272</v>
      </c>
      <c r="C12" s="484"/>
      <c r="D12" s="484"/>
      <c r="E12" s="484"/>
      <c r="F12" s="484"/>
      <c r="G12" s="484"/>
      <c r="H12" s="485"/>
      <c r="I12" s="347"/>
      <c r="J12" s="347"/>
      <c r="K12" s="347"/>
      <c r="L12" s="347"/>
      <c r="M12" s="347"/>
      <c r="N12" s="347"/>
    </row>
    <row r="13" spans="1:14" s="323" customFormat="1" ht="16.5">
      <c r="A13" s="486" t="s">
        <v>141</v>
      </c>
      <c r="B13" s="486"/>
      <c r="C13" s="486"/>
      <c r="D13" s="486"/>
      <c r="E13" s="486"/>
      <c r="F13" s="486"/>
      <c r="G13" s="486"/>
      <c r="H13" s="486"/>
      <c r="I13" s="347"/>
      <c r="J13" s="347"/>
      <c r="K13" s="347"/>
      <c r="L13" s="347"/>
      <c r="M13" s="347"/>
      <c r="N13" s="347"/>
    </row>
    <row r="14" spans="1:14" s="323" customFormat="1" ht="16.5">
      <c r="A14" s="345">
        <v>1</v>
      </c>
      <c r="B14" s="492" t="s">
        <v>216</v>
      </c>
      <c r="C14" s="492"/>
      <c r="D14" s="492"/>
      <c r="E14" s="492"/>
      <c r="F14" s="492"/>
      <c r="G14" s="492"/>
      <c r="H14" s="492"/>
      <c r="I14" s="348"/>
      <c r="J14" s="348"/>
      <c r="K14" s="348"/>
      <c r="L14" s="348"/>
      <c r="M14" s="348"/>
      <c r="N14" s="348"/>
    </row>
    <row r="15" spans="1:14" s="323" customFormat="1" ht="18" customHeight="1">
      <c r="A15" s="345">
        <v>2</v>
      </c>
      <c r="B15" s="492" t="s">
        <v>236</v>
      </c>
      <c r="C15" s="492"/>
      <c r="D15" s="492"/>
      <c r="E15" s="492"/>
      <c r="F15" s="492"/>
      <c r="G15" s="492"/>
      <c r="H15" s="492"/>
      <c r="I15" s="348"/>
      <c r="J15" s="348"/>
      <c r="K15" s="348"/>
      <c r="L15" s="348"/>
      <c r="M15" s="348"/>
      <c r="N15" s="348"/>
    </row>
    <row r="16" spans="1:14" s="323" customFormat="1" ht="16.5">
      <c r="A16" s="486" t="s">
        <v>142</v>
      </c>
      <c r="B16" s="486"/>
      <c r="C16" s="486"/>
      <c r="D16" s="486"/>
      <c r="E16" s="486"/>
      <c r="F16" s="486"/>
      <c r="G16" s="486"/>
      <c r="H16" s="486"/>
      <c r="I16" s="349"/>
      <c r="J16" s="349"/>
      <c r="K16" s="349"/>
      <c r="L16" s="349"/>
      <c r="M16" s="349"/>
      <c r="N16" s="349"/>
    </row>
    <row r="17" spans="1:14" s="323" customFormat="1" ht="16.5">
      <c r="A17" s="345">
        <v>1</v>
      </c>
      <c r="B17" s="493" t="s">
        <v>238</v>
      </c>
      <c r="C17" s="493"/>
      <c r="D17" s="493"/>
      <c r="E17" s="493"/>
      <c r="F17" s="493"/>
      <c r="G17" s="493"/>
      <c r="H17" s="493"/>
      <c r="I17" s="349"/>
      <c r="J17" s="349"/>
      <c r="K17" s="349"/>
      <c r="L17" s="349"/>
      <c r="M17" s="349"/>
      <c r="N17" s="349"/>
    </row>
    <row r="18" spans="1:14" s="323" customFormat="1" ht="16.5">
      <c r="A18" s="345">
        <v>2</v>
      </c>
      <c r="B18" s="489" t="s">
        <v>172</v>
      </c>
      <c r="C18" s="490"/>
      <c r="D18" s="490"/>
      <c r="E18" s="490"/>
      <c r="F18" s="490"/>
      <c r="G18" s="490"/>
      <c r="H18" s="491"/>
      <c r="I18" s="349"/>
      <c r="J18" s="349"/>
      <c r="K18" s="349"/>
      <c r="L18" s="349"/>
      <c r="M18" s="349"/>
      <c r="N18" s="349"/>
    </row>
    <row r="19" spans="1:14" s="323" customFormat="1" ht="16.5">
      <c r="A19" s="345"/>
      <c r="B19" s="488"/>
      <c r="C19" s="488"/>
      <c r="D19" s="488"/>
      <c r="E19" s="488"/>
      <c r="F19" s="488"/>
      <c r="G19" s="488"/>
      <c r="H19" s="488"/>
      <c r="I19" s="349"/>
      <c r="J19" s="349"/>
      <c r="K19" s="349"/>
      <c r="L19" s="349"/>
      <c r="M19" s="349"/>
      <c r="N19" s="349"/>
    </row>
    <row r="20" spans="1:14" s="323" customFormat="1" ht="16.5">
      <c r="A20" s="487" t="s">
        <v>143</v>
      </c>
      <c r="B20" s="487"/>
      <c r="C20" s="487"/>
      <c r="D20" s="487"/>
      <c r="E20" s="487"/>
      <c r="F20" s="487"/>
      <c r="G20" s="487"/>
      <c r="H20" s="487"/>
      <c r="I20" s="349"/>
      <c r="J20" s="349"/>
      <c r="K20" s="349"/>
      <c r="L20" s="349"/>
      <c r="M20" s="349"/>
      <c r="N20" s="349"/>
    </row>
    <row r="21" spans="1:14" s="323" customFormat="1" ht="16.5">
      <c r="A21" s="350">
        <v>1</v>
      </c>
      <c r="B21" s="493" t="s">
        <v>237</v>
      </c>
      <c r="C21" s="493"/>
      <c r="D21" s="493"/>
      <c r="E21" s="493"/>
      <c r="F21" s="493"/>
      <c r="G21" s="493"/>
      <c r="H21" s="493"/>
      <c r="I21" s="349"/>
      <c r="J21" s="349"/>
      <c r="K21" s="349"/>
      <c r="L21" s="349"/>
      <c r="M21" s="349"/>
      <c r="N21" s="349"/>
    </row>
    <row r="22" spans="1:14" s="323" customFormat="1" ht="16.5">
      <c r="A22" s="350">
        <v>2</v>
      </c>
      <c r="B22" s="493" t="s">
        <v>144</v>
      </c>
      <c r="C22" s="493"/>
      <c r="D22" s="493"/>
      <c r="E22" s="493"/>
      <c r="F22" s="493"/>
      <c r="G22" s="493"/>
      <c r="H22" s="493"/>
      <c r="I22" s="349"/>
      <c r="J22" s="349"/>
      <c r="K22" s="349"/>
      <c r="L22" s="349"/>
      <c r="M22" s="349"/>
      <c r="N22" s="349"/>
    </row>
    <row r="23" spans="1:14" ht="16.5">
      <c r="A23" s="158"/>
      <c r="B23" s="159"/>
      <c r="C23" s="159"/>
      <c r="D23" s="159"/>
      <c r="E23" s="159"/>
      <c r="F23" s="159"/>
      <c r="G23" s="159"/>
      <c r="H23" s="159"/>
      <c r="I23" s="17"/>
      <c r="J23" s="17"/>
      <c r="K23" s="17"/>
      <c r="L23" s="17"/>
      <c r="M23" s="17"/>
      <c r="N23" s="17"/>
    </row>
    <row r="24" spans="1:14" ht="16.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</row>
    <row r="25" spans="1:14" ht="16.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26" spans="1:14" ht="16.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</row>
    <row r="27" spans="1:14" ht="16.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</row>
    <row r="28" spans="1:14" ht="16.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</row>
    <row r="29" spans="1:14" ht="16.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</row>
    <row r="30" spans="1:14" ht="1.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</row>
    <row r="31" spans="1:14" ht="6.75" customHeight="1" hidden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</row>
    <row r="32" spans="1:14" ht="12.75" customHeight="1" hidden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1:14" ht="12.75" customHeight="1" hidden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1:14" ht="12.75" customHeight="1" hidden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1:14" ht="15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ht="15" customHeight="1"/>
    <row r="37" ht="15" customHeight="1"/>
    <row r="38" ht="15" customHeight="1"/>
    <row r="43" spans="1:13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2:13" ht="1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</sheetData>
  <sheetProtection/>
  <mergeCells count="21">
    <mergeCell ref="B22:H22"/>
    <mergeCell ref="B11:H11"/>
    <mergeCell ref="B17:H17"/>
    <mergeCell ref="B21:H21"/>
    <mergeCell ref="B14:H14"/>
    <mergeCell ref="A10:H10"/>
    <mergeCell ref="A20:H20"/>
    <mergeCell ref="B19:H19"/>
    <mergeCell ref="B18:H18"/>
    <mergeCell ref="B12:H12"/>
    <mergeCell ref="B6:H6"/>
    <mergeCell ref="A13:H13"/>
    <mergeCell ref="B15:H15"/>
    <mergeCell ref="A16:H16"/>
    <mergeCell ref="A1:N1"/>
    <mergeCell ref="A2:N2"/>
    <mergeCell ref="B3:H3"/>
    <mergeCell ref="B5:H5"/>
    <mergeCell ref="A4:H4"/>
    <mergeCell ref="B8:H8"/>
    <mergeCell ref="B7:H7"/>
  </mergeCells>
  <printOptions/>
  <pageMargins left="0.4330708661417323" right="0.15748031496062992" top="1.062992125984252" bottom="0.1968503937007874" header="0.15748031496062992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D1:K1"/>
  <sheetViews>
    <sheetView view="pageBreakPreview" zoomScale="90" zoomScaleSheetLayoutView="90" zoomScalePageLayoutView="0" workbookViewId="0" topLeftCell="A1">
      <selection activeCell="M46" sqref="M46"/>
    </sheetView>
  </sheetViews>
  <sheetFormatPr defaultColWidth="9.00390625" defaultRowHeight="12.75"/>
  <sheetData>
    <row r="1" spans="4:11" ht="22.5" customHeight="1">
      <c r="D1" s="494" t="s">
        <v>257</v>
      </c>
      <c r="E1" s="494"/>
      <c r="F1" s="494"/>
      <c r="G1" s="494"/>
      <c r="H1" s="494"/>
      <c r="I1" s="494"/>
      <c r="J1" s="494"/>
      <c r="K1" s="494"/>
    </row>
  </sheetData>
  <sheetProtection/>
  <mergeCells count="1">
    <mergeCell ref="D1:K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3"/>
  <legacyDrawing r:id="rId2"/>
  <oleObjects>
    <oleObject progId="Word.Document.12" shapeId="20648215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Kolledj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pahomovalv</cp:lastModifiedBy>
  <cp:lastPrinted>2018-09-27T10:01:14Z</cp:lastPrinted>
  <dcterms:created xsi:type="dcterms:W3CDTF">2008-02-20T04:39:21Z</dcterms:created>
  <dcterms:modified xsi:type="dcterms:W3CDTF">2019-02-26T08:54:46Z</dcterms:modified>
  <cp:category/>
  <cp:version/>
  <cp:contentType/>
  <cp:contentStatus/>
</cp:coreProperties>
</file>