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190" firstSheet="2" activeTab="5"/>
  </bookViews>
  <sheets>
    <sheet name="титул" sheetId="1" r:id="rId1"/>
    <sheet name="график" sheetId="2" r:id="rId2"/>
    <sheet name="рабочий план са работы и фгос" sheetId="3" r:id="rId3"/>
    <sheet name="учебные кабинеты" sheetId="4" r:id="rId4"/>
    <sheet name="практика" sheetId="5" r:id="rId5"/>
    <sheet name="пояснительная записка" sheetId="6" r:id="rId6"/>
  </sheets>
  <definedNames>
    <definedName name="_xlnm.Print_Area" localSheetId="1">'график'!$A$1:$BK$23</definedName>
    <definedName name="_xlnm.Print_Area" localSheetId="4">'практика'!$A$1:$M$19</definedName>
    <definedName name="_xlnm.Print_Area" localSheetId="2">'рабочий план са работы и фгос'!$B$1:$Y$90</definedName>
    <definedName name="_xlnm.Print_Area" localSheetId="0">'титул'!$A$1:$O$32</definedName>
    <definedName name="_xlnm.Print_Area" localSheetId="3">'учебные кабинеты'!$A$1:$J$36</definedName>
  </definedNames>
  <calcPr fullCalcOnLoad="1" refMode="R1C1"/>
</workbook>
</file>

<file path=xl/sharedStrings.xml><?xml version="1.0" encoding="utf-8"?>
<sst xmlns="http://schemas.openxmlformats.org/spreadsheetml/2006/main" count="576" uniqueCount="375">
  <si>
    <t>Всего</t>
  </si>
  <si>
    <t>Профессиональный цикл</t>
  </si>
  <si>
    <t>Каникулы</t>
  </si>
  <si>
    <t>А</t>
  </si>
  <si>
    <t>Физическая культура</t>
  </si>
  <si>
    <t xml:space="preserve">Утверждаю </t>
  </si>
  <si>
    <t xml:space="preserve">УЧЕБНЫЙ ПЛАН </t>
  </si>
  <si>
    <t>Форма обучения - очная</t>
  </si>
  <si>
    <t>1. Сводные данные по бюджету времени (в неделях)</t>
  </si>
  <si>
    <t>Курсы</t>
  </si>
  <si>
    <t>Обучение по дисциплинам и междисциплинарным модулям</t>
  </si>
  <si>
    <t>Промежуточная аттестация</t>
  </si>
  <si>
    <t>I</t>
  </si>
  <si>
    <t>Х</t>
  </si>
  <si>
    <t>Индекс</t>
  </si>
  <si>
    <t>Учебная нагрузка обучающихся (час)</t>
  </si>
  <si>
    <t xml:space="preserve">максимальная </t>
  </si>
  <si>
    <t>самостоятельная работа</t>
  </si>
  <si>
    <t>обязательная аудиторная</t>
  </si>
  <si>
    <t>всего занятий</t>
  </si>
  <si>
    <t>лаб. и  практ. занятий</t>
  </si>
  <si>
    <t xml:space="preserve">Распределение обязательной нагрузки по курсам и семестрам (час в семестр) </t>
  </si>
  <si>
    <t>ОП.00</t>
  </si>
  <si>
    <t>П.00</t>
  </si>
  <si>
    <t>ПМ.01</t>
  </si>
  <si>
    <t>ПМ.00</t>
  </si>
  <si>
    <t>МДК.01.01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</si>
  <si>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</si>
  <si>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</si>
  <si>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</si>
  <si>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</si>
  <si>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</si>
  <si>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</si>
  <si>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</si>
  <si>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</si>
  <si>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Государственная (итоговая) аттестация</t>
  </si>
  <si>
    <t>ВСЕГО</t>
  </si>
  <si>
    <t>дисциплин и МДК</t>
  </si>
  <si>
    <t>учебной практики</t>
  </si>
  <si>
    <t>производственной практики</t>
  </si>
  <si>
    <t>экзаменов</t>
  </si>
  <si>
    <t>дифф.зачетов</t>
  </si>
  <si>
    <t>зачетов</t>
  </si>
  <si>
    <t>УП.03</t>
  </si>
  <si>
    <t>ПП.03</t>
  </si>
  <si>
    <t>№</t>
  </si>
  <si>
    <t>Наименование</t>
  </si>
  <si>
    <t>Кабинеты</t>
  </si>
  <si>
    <t xml:space="preserve">Лаборатории </t>
  </si>
  <si>
    <t>Спортивный комплекс</t>
  </si>
  <si>
    <t>Залы</t>
  </si>
  <si>
    <t>3. Перечень кабинетов, лабораторий, матерских для подготовки</t>
  </si>
  <si>
    <t>2 курс</t>
  </si>
  <si>
    <t>3 курс</t>
  </si>
  <si>
    <t xml:space="preserve">1 курс </t>
  </si>
  <si>
    <t>II</t>
  </si>
  <si>
    <t>III</t>
  </si>
  <si>
    <t>Иностранный язык</t>
  </si>
  <si>
    <t>История</t>
  </si>
  <si>
    <t>Математика</t>
  </si>
  <si>
    <t xml:space="preserve"> </t>
  </si>
  <si>
    <t>МДК.01.02</t>
  </si>
  <si>
    <t>Безопасности жизнедеятельности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</si>
  <si>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</si>
  <si>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</si>
  <si>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</si>
  <si>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</si>
  <si>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</si>
  <si>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</si>
  <si>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</si>
  <si>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</si>
  <si>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</si>
  <si>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</si>
  <si>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</si>
  <si>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</si>
  <si>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ОП.01</t>
  </si>
  <si>
    <t>ОП.02</t>
  </si>
  <si>
    <t>ОП.03</t>
  </si>
  <si>
    <t>ОП.04</t>
  </si>
  <si>
    <t>ОП.05</t>
  </si>
  <si>
    <t>ОП.06</t>
  </si>
  <si>
    <t>Квалификация: Воспитатель детей дошкольного возраста</t>
  </si>
  <si>
    <t>I. Типовой график учебного процесса</t>
  </si>
  <si>
    <t>II. Cводные данные по бюджету  времени</t>
  </si>
  <si>
    <t>курсы</t>
  </si>
  <si>
    <t>промежуточная аттестация</t>
  </si>
  <si>
    <t>всего, нед.</t>
  </si>
  <si>
    <t>по профилю специальности</t>
  </si>
  <si>
    <t>ИТОГО</t>
  </si>
  <si>
    <t xml:space="preserve">Обозначения: </t>
  </si>
  <si>
    <t>каникулы</t>
  </si>
  <si>
    <t>учебная практики</t>
  </si>
  <si>
    <t>производственная (преддипломная) практика</t>
  </si>
  <si>
    <t>обучение по циклам дисциплин</t>
  </si>
  <si>
    <t>16 недель</t>
  </si>
  <si>
    <t>21 неделя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</si>
  <si>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</si>
  <si>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</si>
  <si>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</si>
  <si>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</si>
  <si>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</si>
  <si>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Психология общения</t>
  </si>
  <si>
    <t>ОГСЭ.03</t>
  </si>
  <si>
    <t>ОГСЭ.04</t>
  </si>
  <si>
    <t>ОГСЭ.05</t>
  </si>
  <si>
    <t>ЕН.00</t>
  </si>
  <si>
    <t>Математический и общий естественнонаучный цикл</t>
  </si>
  <si>
    <t>ЕН.01</t>
  </si>
  <si>
    <t>ЕН.02</t>
  </si>
  <si>
    <t>Информатика и ннформационно-коммуникационные технологии в профессиональной деятельности</t>
  </si>
  <si>
    <t>Педагогика</t>
  </si>
  <si>
    <t>Психология</t>
  </si>
  <si>
    <t xml:space="preserve">Правовое обеспечение профессиональной деятельности </t>
  </si>
  <si>
    <t>Теоретический основы дошкольного образования</t>
  </si>
  <si>
    <t>Безопасность жизедеятельности</t>
  </si>
  <si>
    <t>Органиазция мероприятий, направленных на укрепление здоровья ребенка и его физического развития</t>
  </si>
  <si>
    <t>Медико-биологические и социальные основы здоровья</t>
  </si>
  <si>
    <t>Теоретические и методические основы физического воспитания и развития детей раннего и дошкольного возраста</t>
  </si>
  <si>
    <t>МДК.01.03</t>
  </si>
  <si>
    <t>Организация различных видов деятельности и общения детей</t>
  </si>
  <si>
    <t>Теоретические и методические основы организации игровой деятельности детей раннего и дошкольного возраста</t>
  </si>
  <si>
    <t>МДК.02.02</t>
  </si>
  <si>
    <t>Теоретические и методические основы организации трудовой деятельности дошкольников</t>
  </si>
  <si>
    <t>МДК.02.03</t>
  </si>
  <si>
    <t>МДК.02.04</t>
  </si>
  <si>
    <t>МДК.02.05</t>
  </si>
  <si>
    <t>МДК.02.06</t>
  </si>
  <si>
    <t>Теоретические и методические основы организации продуктивных видов деятельности детей дошкольного возраста</t>
  </si>
  <si>
    <t>Практикум по художественной обработке материалов и изобразительному творчеству</t>
  </si>
  <si>
    <t>Теория и методика музыкального воспитания с практикумом</t>
  </si>
  <si>
    <t>Теоретические основы организации обучения в разных возрастных группах</t>
  </si>
  <si>
    <t>МДК.03.02</t>
  </si>
  <si>
    <t>Теория и методика развития речи у детей</t>
  </si>
  <si>
    <t>МДК.03.03</t>
  </si>
  <si>
    <t>МДК.03.04</t>
  </si>
  <si>
    <t xml:space="preserve">Теория и методика экологического образования дошкольников </t>
  </si>
  <si>
    <t>Теория и методика математического развития</t>
  </si>
  <si>
    <t>ПМ.04</t>
  </si>
  <si>
    <t>Взаимодействие с родителями и сотрудниками образовательного учреждения</t>
  </si>
  <si>
    <t>МДК.04.01</t>
  </si>
  <si>
    <t>Теоретические и методические основы взаимодействия воспитателя с родителями и сотрудниками дошкольного образовательного учреждения</t>
  </si>
  <si>
    <t>ПМ.05</t>
  </si>
  <si>
    <t>Методическое обеспечение образовательного процесса</t>
  </si>
  <si>
    <t>МДК.05.01</t>
  </si>
  <si>
    <t>Теоретические и прикладные аспекты методической работы воспитателя детей дошкольного возраста</t>
  </si>
  <si>
    <t>Учебная практика</t>
  </si>
  <si>
    <t>Производственная практика (по профилю специальности)</t>
  </si>
  <si>
    <t>УП.04</t>
  </si>
  <si>
    <t>ПП.04</t>
  </si>
  <si>
    <t>УП.05</t>
  </si>
  <si>
    <t>ПП.05</t>
  </si>
  <si>
    <t>ГИА .00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</si>
  <si>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</si>
  <si>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</si>
  <si>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</si>
  <si>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</si>
  <si>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Общепрофессиональные дисциплины</t>
  </si>
  <si>
    <t>Возрастная анатомия, физиология и гигиена</t>
  </si>
  <si>
    <t>Психолого-педагогические основы организации общения детей дошкольного возраста</t>
  </si>
  <si>
    <t>Практикум по созданию методических материалов</t>
  </si>
  <si>
    <t>Теоретические основы семейного воспитания</t>
  </si>
  <si>
    <t>Практикум по совершенствованию двигательных умений и навыков</t>
  </si>
  <si>
    <t>Детская литература с практикумом по выразительному чтению</t>
  </si>
  <si>
    <t>Экологические основы природопользования</t>
  </si>
  <si>
    <t>Этнопедагогика</t>
  </si>
  <si>
    <t>Краеведение</t>
  </si>
  <si>
    <t>лекций</t>
  </si>
  <si>
    <t>курсовых работ (проектов)</t>
  </si>
  <si>
    <t>ПДП</t>
  </si>
  <si>
    <t>Преддипломная практика</t>
  </si>
  <si>
    <t>Гуманитарных и социально-экономических дисциплин</t>
  </si>
  <si>
    <t>Педагогики и пихологии</t>
  </si>
  <si>
    <t>Иностранного языка</t>
  </si>
  <si>
    <t xml:space="preserve">Теории и методики физического воспитания </t>
  </si>
  <si>
    <t>Теоретических и методических основ дошкольного образования</t>
  </si>
  <si>
    <t>Изобразительной деятельности и методики развития детского изобразительного творчества</t>
  </si>
  <si>
    <t>Информатики и информационно-коммуникационных технологий</t>
  </si>
  <si>
    <t>х</t>
  </si>
  <si>
    <t>Практика по профилю специальности, проводимая непрерывно (концентрированно)</t>
  </si>
  <si>
    <t>Учебна практика, проводимая непрерывно (концентрированно)</t>
  </si>
  <si>
    <t>Практика преддипломная, проводимая непрерывно (концентрированно)</t>
  </si>
  <si>
    <t>15недель</t>
  </si>
  <si>
    <t>12 недель</t>
  </si>
  <si>
    <t>15 недель</t>
  </si>
  <si>
    <t>4 нед</t>
  </si>
  <si>
    <t>6 нед</t>
  </si>
  <si>
    <t>Профессиональные модули</t>
  </si>
  <si>
    <t>Организация занятий по основным общеобразовательным программам дошкольного образования</t>
  </si>
  <si>
    <t xml:space="preserve">Учебная практика </t>
  </si>
  <si>
    <t xml:space="preserve">Производственная практика (по профилю специальности </t>
  </si>
  <si>
    <t xml:space="preserve">Производственная (преддипломная) практика  </t>
  </si>
  <si>
    <t>Экзамены</t>
  </si>
  <si>
    <t xml:space="preserve">Зачеты </t>
  </si>
  <si>
    <t>Дифференцированные зачеты</t>
  </si>
  <si>
    <t>Курсовые работы (проекты)</t>
  </si>
  <si>
    <t>Формы  промежуточной  аттестации , распределение по семестрам</t>
  </si>
  <si>
    <t>6</t>
  </si>
  <si>
    <t>3</t>
  </si>
  <si>
    <t>4</t>
  </si>
  <si>
    <t>ВСЕГО теоретическое обучение</t>
  </si>
  <si>
    <t xml:space="preserve">Всего </t>
  </si>
  <si>
    <t>1 неделя практика</t>
  </si>
  <si>
    <t>2 недели практика</t>
  </si>
  <si>
    <t>4 недели практика</t>
  </si>
  <si>
    <t>8 недель практика</t>
  </si>
  <si>
    <t xml:space="preserve"> 7 недель</t>
  </si>
  <si>
    <t>6 недель практика</t>
  </si>
  <si>
    <t>Нормативный срок обучения -  2 года  10 месяцев</t>
  </si>
  <si>
    <t>Наименование циклов, разделов, дисциплин, профессиональных модулей,междисциплинарных курсов</t>
  </si>
  <si>
    <t>Профессиональный модуль, в рамках которого проводится практика</t>
  </si>
  <si>
    <t>Наименование практики</t>
  </si>
  <si>
    <t>Условия реализации</t>
  </si>
  <si>
    <t>Семестр</t>
  </si>
  <si>
    <t>Длительность в часах</t>
  </si>
  <si>
    <t>Длительность в неделях</t>
  </si>
  <si>
    <t xml:space="preserve">учебная практика </t>
  </si>
  <si>
    <t>концентрированно</t>
  </si>
  <si>
    <t>производственная практика (по профилю специальности)</t>
  </si>
  <si>
    <t xml:space="preserve">ИТОГО </t>
  </si>
  <si>
    <t>Производственая практика (преддипломная)</t>
  </si>
  <si>
    <t>Организация мероприятий, направленных на укрепление здоровья ребенка и его физического развития</t>
  </si>
  <si>
    <t>на базе среднего общего образования</t>
  </si>
  <si>
    <t>2.1 План учебного процесса ОПОП СПО специальности 44.02.01 Дошкольное образование</t>
  </si>
  <si>
    <t>ОП.07</t>
  </si>
  <si>
    <t>МДК.03 05</t>
  </si>
  <si>
    <t>МДК.04.02</t>
  </si>
  <si>
    <t>МДК.05.02</t>
  </si>
  <si>
    <t>МДК.05.03</t>
  </si>
  <si>
    <t>Государственная итоговая аттестация</t>
  </si>
  <si>
    <t>Программа углубленной подготовки специальность 44.02.01 Дошкольное образование</t>
  </si>
  <si>
    <t>Дипломная работа (проект)</t>
  </si>
  <si>
    <t>Защита дипломной работы (проекта)   всего 2 недели</t>
  </si>
  <si>
    <t>2 нед</t>
  </si>
  <si>
    <t>по  специальности СПО  44.02.01 Дошкольное образование</t>
  </si>
  <si>
    <t>Всего учебная и  производственная практика</t>
  </si>
  <si>
    <t>курсовых проектов</t>
  </si>
  <si>
    <t>4. Практика  по специальности СПО  44.02.01  Дошкольное образование</t>
  </si>
  <si>
    <t>Экономика образовательной организации</t>
  </si>
  <si>
    <t>Организация развивающей среды в дошкольной образовательной организации</t>
  </si>
  <si>
    <t>Инновационные образовательные технологии в дошкольной обазовательой организации</t>
  </si>
  <si>
    <t xml:space="preserve">краевого государственного бюджетного профессионального образовательного учреждения </t>
  </si>
  <si>
    <t>"Эвенкийский многопрофильный техникум"</t>
  </si>
  <si>
    <t>1</t>
  </si>
  <si>
    <t>1,3</t>
  </si>
  <si>
    <t>2</t>
  </si>
  <si>
    <t>Библиотека с читальным залом с выходом в Интернет</t>
  </si>
  <si>
    <t>Эвенкийский язык</t>
  </si>
  <si>
    <t>2курс</t>
  </si>
  <si>
    <t>Конфликтология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</si>
  <si>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</si>
  <si>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</si>
  <si>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</si>
  <si>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</si>
  <si>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</si>
  <si>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</si>
  <si>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</si>
  <si>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</si>
  <si>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</si>
  <si>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</si>
  <si>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</si>
  <si>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</si>
  <si>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</si>
  <si>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</si>
  <si>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</si>
  <si>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</si>
  <si>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</si>
  <si>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</si>
  <si>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</si>
  <si>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</si>
  <si>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</si>
  <si>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</si>
  <si>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</si>
  <si>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</si>
  <si>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</si>
  <si>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</si>
  <si>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</si>
  <si>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</si>
  <si>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</si>
  <si>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</si>
  <si>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</si>
  <si>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</si>
  <si>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</si>
  <si>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</si>
  <si>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</si>
  <si>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</si>
  <si>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</si>
  <si>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</si>
  <si>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</si>
  <si>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</si>
  <si>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</si>
  <si>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</si>
  <si>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</si>
  <si>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1семестр </t>
  </si>
  <si>
    <t>2 семестр</t>
  </si>
  <si>
    <t xml:space="preserve">3семестр </t>
  </si>
  <si>
    <t>4сесместр</t>
  </si>
  <si>
    <t>5 семестр</t>
  </si>
  <si>
    <t>6 семестр</t>
  </si>
  <si>
    <r>
      <rPr>
        <b/>
        <sz val="16"/>
        <rFont val="Times New Roman"/>
        <family val="1"/>
      </rPr>
      <t>Консультации</t>
    </r>
    <r>
      <rPr>
        <sz val="16"/>
        <rFont val="Times New Roman"/>
        <family val="1"/>
      </rPr>
      <t xml:space="preserve"> - 4 часа на одного обучающегося на кажый учебный год                                                           </t>
    </r>
  </si>
  <si>
    <t>Подготовка дипломной  работы (проекта)     всего 4 недели</t>
  </si>
  <si>
    <t>44.02.01 Дошкольное образование</t>
  </si>
  <si>
    <t>Открытый стадион широкого профиля с элементами полосы препятствий (по договору)</t>
  </si>
  <si>
    <t>Актовый зал (по договору)</t>
  </si>
  <si>
    <t>Спортивный зал (по договору)</t>
  </si>
  <si>
    <t>Место для стрелкового тира (по договору)</t>
  </si>
  <si>
    <t>у</t>
  </si>
  <si>
    <t>Г</t>
  </si>
  <si>
    <t>к</t>
  </si>
  <si>
    <t xml:space="preserve">                        по основной профессиональной образовательной программе - программе подготовки специалистов среднего звена                                                   по специальности среднего профессионального образования</t>
  </si>
  <si>
    <t xml:space="preserve">                    по программе углубленной подготовки</t>
  </si>
  <si>
    <t>1 курс</t>
  </si>
  <si>
    <t>1,2,3,4,5</t>
  </si>
  <si>
    <t xml:space="preserve">Физиологии, анатомии и гигиены </t>
  </si>
  <si>
    <t xml:space="preserve">Музыки и методики музыкального воспитания </t>
  </si>
  <si>
    <t xml:space="preserve">Медико-социальных основ здоровья </t>
  </si>
  <si>
    <t>С</t>
  </si>
  <si>
    <t xml:space="preserve">Военные сборы </t>
  </si>
  <si>
    <t>6 Экв</t>
  </si>
  <si>
    <t>ОГСЭ.06 в</t>
  </si>
  <si>
    <t>ОГСЭ.07в</t>
  </si>
  <si>
    <t>ЕН.03 в</t>
  </si>
  <si>
    <t>ОП.08 в</t>
  </si>
  <si>
    <t>ОП.09 в</t>
  </si>
  <si>
    <t>МДК.05.04 в</t>
  </si>
  <si>
    <t>период обучения 2018-2021 г.г.</t>
  </si>
  <si>
    <t>период обучения 2018-2021 г.г</t>
  </si>
  <si>
    <t>И.о. директора КГБПОУ</t>
  </si>
  <si>
    <t>приказ №  45-п от 27.08.2018г.</t>
  </si>
  <si>
    <t xml:space="preserve">___________________Л.В. Паникаровская </t>
  </si>
  <si>
    <t>3    7</t>
  </si>
  <si>
    <t>10  14</t>
  </si>
  <si>
    <t>17 21</t>
  </si>
  <si>
    <t>24 28</t>
  </si>
  <si>
    <t>1    5</t>
  </si>
  <si>
    <t>8   12</t>
  </si>
  <si>
    <t>15 19</t>
  </si>
  <si>
    <t>22  25</t>
  </si>
  <si>
    <t>29  2</t>
  </si>
  <si>
    <t>5      9</t>
  </si>
  <si>
    <t>12 16</t>
  </si>
  <si>
    <t>19 23</t>
  </si>
  <si>
    <t>26 30</t>
  </si>
  <si>
    <t>3   7</t>
  </si>
  <si>
    <t xml:space="preserve">10 14 </t>
  </si>
  <si>
    <t xml:space="preserve">31  4  </t>
  </si>
  <si>
    <t>7  11</t>
  </si>
  <si>
    <t>14  18</t>
  </si>
  <si>
    <t>21  25</t>
  </si>
  <si>
    <t xml:space="preserve">28   1  </t>
  </si>
  <si>
    <t>4           8</t>
  </si>
  <si>
    <t>11 15</t>
  </si>
  <si>
    <t>18 22</t>
  </si>
  <si>
    <t>25  1</t>
  </si>
  <si>
    <t>4      8</t>
  </si>
  <si>
    <t>25 29</t>
  </si>
  <si>
    <t>1   5</t>
  </si>
  <si>
    <t>8    12</t>
  </si>
  <si>
    <t>22 26</t>
  </si>
  <si>
    <t>29  3</t>
  </si>
  <si>
    <t>6   10</t>
  </si>
  <si>
    <t>13   17</t>
  </si>
  <si>
    <t>20   24</t>
  </si>
  <si>
    <t>27  31</t>
  </si>
  <si>
    <t>3     7</t>
  </si>
  <si>
    <t>10   14</t>
  </si>
  <si>
    <t>17   21</t>
  </si>
  <si>
    <t>24    28</t>
  </si>
  <si>
    <t>8  12</t>
  </si>
  <si>
    <t>15    19</t>
  </si>
  <si>
    <t>22    26</t>
  </si>
  <si>
    <t>29   2</t>
  </si>
  <si>
    <t>5    9</t>
  </si>
  <si>
    <t>12    16</t>
  </si>
  <si>
    <t>19    23</t>
  </si>
  <si>
    <t>26    30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</si>
</sst>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#,##0_ ;\-#,##0\ "/>
    <numFmt numFmtId="186" formatCode="[$€-2]\ ###,000_);[Red]\([$€-2]\ ###,000\)"/>
  </numFmts>
  <fonts count="8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6"/>
      <name val="Arial Cyr"/>
      <family val="2"/>
    </font>
    <font>
      <sz val="13"/>
      <name val="Arial Cyr"/>
      <family val="2"/>
    </font>
    <font>
      <b/>
      <sz val="13"/>
      <name val="Arial Cyr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9"/>
      <name val="Arial Cyr"/>
      <family val="2"/>
    </font>
    <font>
      <b/>
      <sz val="16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b/>
      <sz val="18"/>
      <name val="Times New Roman"/>
      <family val="1"/>
    </font>
    <font>
      <b/>
      <sz val="18"/>
      <name val="Arial Cyr"/>
      <family val="0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color indexed="10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593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55" applyFont="1">
      <alignment/>
      <protection/>
    </xf>
    <xf numFmtId="0" fontId="0" fillId="0" borderId="0" xfId="55">
      <alignment/>
      <protection/>
    </xf>
    <xf numFmtId="0" fontId="15" fillId="0" borderId="0" xfId="54" applyFont="1">
      <alignment/>
      <protection/>
    </xf>
    <xf numFmtId="0" fontId="0" fillId="0" borderId="0" xfId="54">
      <alignment/>
      <protection/>
    </xf>
    <xf numFmtId="0" fontId="2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10" xfId="54" applyFont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5" fillId="0" borderId="0" xfId="54" applyFont="1" applyBorder="1" applyAlignment="1">
      <alignment/>
      <protection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37" fillId="0" borderId="0" xfId="54" applyFont="1">
      <alignment/>
      <protection/>
    </xf>
    <xf numFmtId="0" fontId="37" fillId="0" borderId="0" xfId="54" applyFont="1" applyFill="1">
      <alignment/>
      <protection/>
    </xf>
    <xf numFmtId="0" fontId="0" fillId="0" borderId="0" xfId="54" applyFont="1">
      <alignment/>
      <protection/>
    </xf>
    <xf numFmtId="0" fontId="22" fillId="0" borderId="0" xfId="54" applyFont="1">
      <alignment/>
      <protection/>
    </xf>
    <xf numFmtId="0" fontId="0" fillId="0" borderId="11" xfId="54" applyFont="1" applyBorder="1">
      <alignment/>
      <protection/>
    </xf>
    <xf numFmtId="0" fontId="10" fillId="33" borderId="0" xfId="0" applyFont="1" applyFill="1" applyAlignment="1">
      <alignment/>
    </xf>
    <xf numFmtId="0" fontId="0" fillId="0" borderId="0" xfId="54" applyFill="1">
      <alignment/>
      <protection/>
    </xf>
    <xf numFmtId="0" fontId="11" fillId="0" borderId="0" xfId="55" applyFont="1" applyBorder="1" applyAlignment="1">
      <alignment vertical="center"/>
      <protection/>
    </xf>
    <xf numFmtId="0" fontId="12" fillId="0" borderId="0" xfId="55" applyFont="1" applyBorder="1" applyAlignment="1">
      <alignment vertical="center" wrapText="1"/>
      <protection/>
    </xf>
    <xf numFmtId="0" fontId="12" fillId="0" borderId="0" xfId="55" applyFont="1" applyBorder="1" applyAlignment="1">
      <alignment/>
      <protection/>
    </xf>
    <xf numFmtId="0" fontId="12" fillId="0" borderId="0" xfId="55" applyFont="1" applyBorder="1" applyAlignment="1">
      <alignment vertical="center"/>
      <protection/>
    </xf>
    <xf numFmtId="0" fontId="12" fillId="0" borderId="0" xfId="55" applyFont="1" applyBorder="1" applyAlignment="1">
      <alignment vertical="justify" wrapText="1"/>
      <protection/>
    </xf>
    <xf numFmtId="0" fontId="13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7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4" fillId="0" borderId="10" xfId="0" applyFont="1" applyBorder="1" applyAlignment="1">
      <alignment horizontal="center" textRotation="90"/>
    </xf>
    <xf numFmtId="0" fontId="0" fillId="0" borderId="10" xfId="55" applyBorder="1">
      <alignment/>
      <protection/>
    </xf>
    <xf numFmtId="0" fontId="24" fillId="0" borderId="10" xfId="0" applyFont="1" applyBorder="1" applyAlignment="1">
      <alignment horizontal="center" vertical="center" textRotation="90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54" applyFont="1" applyFill="1" applyBorder="1">
      <alignment/>
      <protection/>
    </xf>
    <xf numFmtId="0" fontId="10" fillId="0" borderId="0" xfId="0" applyFont="1" applyFill="1" applyBorder="1" applyAlignment="1">
      <alignment/>
    </xf>
    <xf numFmtId="0" fontId="23" fillId="0" borderId="0" xfId="54" applyFont="1" applyFill="1" applyBorder="1">
      <alignment/>
      <protection/>
    </xf>
    <xf numFmtId="0" fontId="37" fillId="0" borderId="0" xfId="54" applyFont="1" applyBorder="1">
      <alignment/>
      <protection/>
    </xf>
    <xf numFmtId="0" fontId="37" fillId="0" borderId="10" xfId="54" applyFont="1" applyFill="1" applyBorder="1">
      <alignment/>
      <protection/>
    </xf>
    <xf numFmtId="0" fontId="27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8" fillId="0" borderId="0" xfId="55" applyFont="1" applyBorder="1">
      <alignment/>
      <protection/>
    </xf>
    <xf numFmtId="0" fontId="0" fillId="0" borderId="11" xfId="54" applyFont="1" applyFill="1" applyBorder="1">
      <alignment/>
      <protection/>
    </xf>
    <xf numFmtId="0" fontId="23" fillId="0" borderId="0" xfId="54" applyFont="1" applyFill="1">
      <alignment/>
      <protection/>
    </xf>
    <xf numFmtId="0" fontId="37" fillId="0" borderId="0" xfId="54" applyFont="1" applyFill="1" applyBorder="1">
      <alignment/>
      <protection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7" fillId="0" borderId="10" xfId="0" applyFont="1" applyBorder="1" applyAlignment="1">
      <alignment/>
    </xf>
    <xf numFmtId="0" fontId="17" fillId="34" borderId="10" xfId="0" applyFont="1" applyFill="1" applyBorder="1" applyAlignment="1">
      <alignment/>
    </xf>
    <xf numFmtId="0" fontId="9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17" fillId="34" borderId="16" xfId="0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49" fontId="16" fillId="0" borderId="20" xfId="54" applyNumberFormat="1" applyFont="1" applyFill="1" applyBorder="1" applyAlignment="1">
      <alignment horizontal="left" vertical="center" wrapText="1"/>
      <protection/>
    </xf>
    <xf numFmtId="0" fontId="16" fillId="0" borderId="20" xfId="54" applyFont="1" applyFill="1" applyBorder="1" applyAlignment="1">
      <alignment horizontal="left" vertical="top" wrapText="1"/>
      <protection/>
    </xf>
    <xf numFmtId="0" fontId="16" fillId="0" borderId="21" xfId="54" applyNumberFormat="1" applyFont="1" applyFill="1" applyBorder="1" applyAlignment="1">
      <alignment horizontal="center" vertical="center"/>
      <protection/>
    </xf>
    <xf numFmtId="0" fontId="16" fillId="0" borderId="22" xfId="54" applyNumberFormat="1" applyFont="1" applyFill="1" applyBorder="1" applyAlignment="1">
      <alignment horizontal="center" vertical="center"/>
      <protection/>
    </xf>
    <xf numFmtId="0" fontId="16" fillId="0" borderId="23" xfId="54" applyNumberFormat="1" applyFont="1" applyFill="1" applyBorder="1" applyAlignment="1">
      <alignment horizontal="center" vertical="center"/>
      <protection/>
    </xf>
    <xf numFmtId="0" fontId="16" fillId="0" borderId="24" xfId="54" applyNumberFormat="1" applyFont="1" applyFill="1" applyBorder="1" applyAlignment="1">
      <alignment horizontal="center" vertical="center"/>
      <protection/>
    </xf>
    <xf numFmtId="49" fontId="16" fillId="0" borderId="25" xfId="54" applyNumberFormat="1" applyFont="1" applyFill="1" applyBorder="1" applyAlignment="1">
      <alignment horizontal="left" vertical="center" wrapText="1"/>
      <protection/>
    </xf>
    <xf numFmtId="0" fontId="16" fillId="0" borderId="25" xfId="54" applyFont="1" applyFill="1" applyBorder="1" applyAlignment="1">
      <alignment horizontal="left" vertical="top" wrapText="1"/>
      <protection/>
    </xf>
    <xf numFmtId="0" fontId="16" fillId="0" borderId="26" xfId="54" applyNumberFormat="1" applyFont="1" applyFill="1" applyBorder="1" applyAlignment="1">
      <alignment horizontal="center" vertical="center"/>
      <protection/>
    </xf>
    <xf numFmtId="0" fontId="16" fillId="0" borderId="10" xfId="54" applyNumberFormat="1" applyFont="1" applyFill="1" applyBorder="1" applyAlignment="1">
      <alignment horizontal="center" vertical="center"/>
      <protection/>
    </xf>
    <xf numFmtId="0" fontId="16" fillId="0" borderId="27" xfId="54" applyNumberFormat="1" applyFont="1" applyFill="1" applyBorder="1" applyAlignment="1">
      <alignment horizontal="center" vertical="center"/>
      <protection/>
    </xf>
    <xf numFmtId="0" fontId="16" fillId="0" borderId="16" xfId="54" applyNumberFormat="1" applyFont="1" applyFill="1" applyBorder="1" applyAlignment="1">
      <alignment horizontal="center" vertical="center"/>
      <protection/>
    </xf>
    <xf numFmtId="49" fontId="16" fillId="0" borderId="28" xfId="54" applyNumberFormat="1" applyFont="1" applyFill="1" applyBorder="1" applyAlignment="1">
      <alignment horizontal="left" vertical="center" wrapText="1"/>
      <protection/>
    </xf>
    <xf numFmtId="0" fontId="16" fillId="0" borderId="28" xfId="54" applyFont="1" applyFill="1" applyBorder="1" applyAlignment="1">
      <alignment horizontal="left" vertical="top" wrapText="1"/>
      <protection/>
    </xf>
    <xf numFmtId="0" fontId="16" fillId="0" borderId="29" xfId="54" applyNumberFormat="1" applyFont="1" applyFill="1" applyBorder="1" applyAlignment="1">
      <alignment horizontal="center" vertical="center"/>
      <protection/>
    </xf>
    <xf numFmtId="0" fontId="16" fillId="0" borderId="30" xfId="54" applyNumberFormat="1" applyFont="1" applyFill="1" applyBorder="1" applyAlignment="1">
      <alignment horizontal="center" vertical="center"/>
      <protection/>
    </xf>
    <xf numFmtId="0" fontId="16" fillId="0" borderId="31" xfId="54" applyNumberFormat="1" applyFont="1" applyFill="1" applyBorder="1" applyAlignment="1">
      <alignment horizontal="center" vertical="center"/>
      <protection/>
    </xf>
    <xf numFmtId="0" fontId="16" fillId="0" borderId="32" xfId="54" applyNumberFormat="1" applyFont="1" applyFill="1" applyBorder="1" applyAlignment="1">
      <alignment horizontal="center" vertical="center"/>
      <protection/>
    </xf>
    <xf numFmtId="0" fontId="16" fillId="0" borderId="20" xfId="54" applyFont="1" applyFill="1" applyBorder="1" applyAlignment="1">
      <alignment horizontal="left" vertical="center" wrapText="1"/>
      <protection/>
    </xf>
    <xf numFmtId="0" fontId="16" fillId="0" borderId="25" xfId="54" applyFont="1" applyFill="1" applyBorder="1" applyAlignment="1">
      <alignment horizontal="left" vertical="center" wrapText="1"/>
      <protection/>
    </xf>
    <xf numFmtId="0" fontId="16" fillId="0" borderId="28" xfId="54" applyFont="1" applyFill="1" applyBorder="1" applyAlignment="1">
      <alignment horizontal="left" vertical="center" wrapText="1"/>
      <protection/>
    </xf>
    <xf numFmtId="0" fontId="16" fillId="0" borderId="21" xfId="54" applyFont="1" applyFill="1" applyBorder="1" applyAlignment="1">
      <alignment horizontal="center" vertical="center"/>
      <protection/>
    </xf>
    <xf numFmtId="0" fontId="16" fillId="0" borderId="22" xfId="54" applyFont="1" applyFill="1" applyBorder="1" applyAlignment="1">
      <alignment horizontal="center" vertical="center"/>
      <protection/>
    </xf>
    <xf numFmtId="0" fontId="16" fillId="0" borderId="24" xfId="54" applyFont="1" applyFill="1" applyBorder="1" applyAlignment="1">
      <alignment horizontal="center" vertical="center"/>
      <protection/>
    </xf>
    <xf numFmtId="49" fontId="16" fillId="0" borderId="26" xfId="54" applyNumberFormat="1" applyFont="1" applyFill="1" applyBorder="1" applyAlignment="1">
      <alignment horizontal="center" vertical="center"/>
      <protection/>
    </xf>
    <xf numFmtId="49" fontId="16" fillId="0" borderId="10" xfId="54" applyNumberFormat="1" applyFont="1" applyFill="1" applyBorder="1" applyAlignment="1">
      <alignment horizontal="center" vertical="center"/>
      <protection/>
    </xf>
    <xf numFmtId="49" fontId="16" fillId="0" borderId="16" xfId="54" applyNumberFormat="1" applyFont="1" applyFill="1" applyBorder="1" applyAlignment="1">
      <alignment horizontal="center" vertical="center"/>
      <protection/>
    </xf>
    <xf numFmtId="0" fontId="16" fillId="0" borderId="25" xfId="0" applyFont="1" applyFill="1" applyBorder="1" applyAlignment="1">
      <alignment wrapText="1"/>
    </xf>
    <xf numFmtId="49" fontId="16" fillId="0" borderId="26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wrapText="1"/>
    </xf>
    <xf numFmtId="49" fontId="16" fillId="0" borderId="29" xfId="0" applyNumberFormat="1" applyFont="1" applyFill="1" applyBorder="1" applyAlignment="1">
      <alignment horizontal="center" vertical="center"/>
    </xf>
    <xf numFmtId="49" fontId="16" fillId="0" borderId="30" xfId="0" applyNumberFormat="1" applyFont="1" applyFill="1" applyBorder="1" applyAlignment="1">
      <alignment horizontal="center" vertical="center"/>
    </xf>
    <xf numFmtId="49" fontId="16" fillId="0" borderId="32" xfId="0" applyNumberFormat="1" applyFont="1" applyFill="1" applyBorder="1" applyAlignment="1">
      <alignment horizontal="center" vertical="center"/>
    </xf>
    <xf numFmtId="49" fontId="16" fillId="0" borderId="21" xfId="54" applyNumberFormat="1" applyFont="1" applyFill="1" applyBorder="1" applyAlignment="1">
      <alignment horizontal="center" vertical="center"/>
      <protection/>
    </xf>
    <xf numFmtId="49" fontId="16" fillId="0" borderId="22" xfId="54" applyNumberFormat="1" applyFont="1" applyFill="1" applyBorder="1" applyAlignment="1">
      <alignment horizontal="center" vertical="center"/>
      <protection/>
    </xf>
    <xf numFmtId="49" fontId="16" fillId="0" borderId="24" xfId="54" applyNumberFormat="1" applyFont="1" applyFill="1" applyBorder="1" applyAlignment="1">
      <alignment horizontal="center" vertical="center"/>
      <protection/>
    </xf>
    <xf numFmtId="49" fontId="16" fillId="0" borderId="29" xfId="54" applyNumberFormat="1" applyFont="1" applyFill="1" applyBorder="1" applyAlignment="1">
      <alignment horizontal="center" vertical="center"/>
      <protection/>
    </xf>
    <xf numFmtId="49" fontId="16" fillId="0" borderId="30" xfId="54" applyNumberFormat="1" applyFont="1" applyFill="1" applyBorder="1" applyAlignment="1">
      <alignment horizontal="center" vertical="center"/>
      <protection/>
    </xf>
    <xf numFmtId="49" fontId="16" fillId="0" borderId="32" xfId="54" applyNumberFormat="1" applyFont="1" applyFill="1" applyBorder="1" applyAlignment="1">
      <alignment horizontal="center" vertical="center"/>
      <protection/>
    </xf>
    <xf numFmtId="1" fontId="7" fillId="0" borderId="20" xfId="54" applyNumberFormat="1" applyFont="1" applyFill="1" applyBorder="1" applyAlignment="1">
      <alignment horizontal="left" vertical="center" wrapText="1"/>
      <protection/>
    </xf>
    <xf numFmtId="0" fontId="7" fillId="0" borderId="20" xfId="54" applyFont="1" applyFill="1" applyBorder="1" applyAlignment="1">
      <alignment horizontal="left" vertical="center" wrapText="1"/>
      <protection/>
    </xf>
    <xf numFmtId="1" fontId="16" fillId="0" borderId="25" xfId="54" applyNumberFormat="1" applyFont="1" applyFill="1" applyBorder="1" applyAlignment="1">
      <alignment horizontal="left" vertical="top" wrapText="1"/>
      <protection/>
    </xf>
    <xf numFmtId="0" fontId="16" fillId="0" borderId="16" xfId="54" applyFont="1" applyFill="1" applyBorder="1" applyAlignment="1">
      <alignment horizontal="center" vertical="center"/>
      <protection/>
    </xf>
    <xf numFmtId="49" fontId="16" fillId="0" borderId="27" xfId="54" applyNumberFormat="1" applyFont="1" applyFill="1" applyBorder="1" applyAlignment="1">
      <alignment horizontal="center" vertical="center"/>
      <protection/>
    </xf>
    <xf numFmtId="49" fontId="29" fillId="0" borderId="10" xfId="54" applyNumberFormat="1" applyFont="1" applyFill="1" applyBorder="1" applyAlignment="1">
      <alignment horizontal="center" vertical="center"/>
      <protection/>
    </xf>
    <xf numFmtId="1" fontId="16" fillId="0" borderId="26" xfId="54" applyNumberFormat="1" applyFont="1" applyFill="1" applyBorder="1" applyAlignment="1">
      <alignment horizontal="left" vertical="top" wrapText="1"/>
      <protection/>
    </xf>
    <xf numFmtId="0" fontId="16" fillId="0" borderId="10" xfId="54" applyFont="1" applyFill="1" applyBorder="1" applyAlignment="1">
      <alignment horizontal="left" vertical="top" wrapText="1"/>
      <protection/>
    </xf>
    <xf numFmtId="49" fontId="29" fillId="0" borderId="20" xfId="54" applyNumberFormat="1" applyFont="1" applyFill="1" applyBorder="1" applyAlignment="1">
      <alignment horizontal="left" vertical="center" wrapText="1"/>
      <protection/>
    </xf>
    <xf numFmtId="0" fontId="29" fillId="34" borderId="20" xfId="54" applyFont="1" applyFill="1" applyBorder="1" applyAlignment="1">
      <alignment horizontal="left" vertical="top" wrapText="1"/>
      <protection/>
    </xf>
    <xf numFmtId="0" fontId="16" fillId="34" borderId="22" xfId="54" applyNumberFormat="1" applyFont="1" applyFill="1" applyBorder="1" applyAlignment="1">
      <alignment horizontal="center" vertical="center"/>
      <protection/>
    </xf>
    <xf numFmtId="0" fontId="16" fillId="34" borderId="24" xfId="54" applyNumberFormat="1" applyFont="1" applyFill="1" applyBorder="1" applyAlignment="1">
      <alignment horizontal="center" vertical="center"/>
      <protection/>
    </xf>
    <xf numFmtId="49" fontId="16" fillId="0" borderId="25" xfId="54" applyNumberFormat="1" applyFont="1" applyFill="1" applyBorder="1" applyAlignment="1">
      <alignment horizontal="left" vertical="top" wrapText="1"/>
      <protection/>
    </xf>
    <xf numFmtId="0" fontId="16" fillId="0" borderId="26" xfId="54" applyFont="1" applyFill="1" applyBorder="1" applyAlignment="1">
      <alignment horizontal="center" vertical="center"/>
      <protection/>
    </xf>
    <xf numFmtId="0" fontId="16" fillId="0" borderId="10" xfId="54" applyFont="1" applyFill="1" applyBorder="1" applyAlignment="1">
      <alignment horizontal="center" vertical="center"/>
      <protection/>
    </xf>
    <xf numFmtId="49" fontId="29" fillId="0" borderId="25" xfId="54" applyNumberFormat="1" applyFont="1" applyFill="1" applyBorder="1" applyAlignment="1">
      <alignment horizontal="left" vertical="center" wrapText="1"/>
      <protection/>
    </xf>
    <xf numFmtId="0" fontId="29" fillId="34" borderId="25" xfId="54" applyFont="1" applyFill="1" applyBorder="1" applyAlignment="1">
      <alignment horizontal="left" vertical="center" wrapText="1"/>
      <protection/>
    </xf>
    <xf numFmtId="49" fontId="29" fillId="34" borderId="26" xfId="54" applyNumberFormat="1" applyFont="1" applyFill="1" applyBorder="1" applyAlignment="1">
      <alignment horizontal="center" vertical="center"/>
      <protection/>
    </xf>
    <xf numFmtId="49" fontId="29" fillId="34" borderId="10" xfId="54" applyNumberFormat="1" applyFont="1" applyFill="1" applyBorder="1" applyAlignment="1">
      <alignment horizontal="center" vertical="center"/>
      <protection/>
    </xf>
    <xf numFmtId="49" fontId="29" fillId="34" borderId="16" xfId="54" applyNumberFormat="1" applyFont="1" applyFill="1" applyBorder="1" applyAlignment="1">
      <alignment horizontal="center" vertical="center"/>
      <protection/>
    </xf>
    <xf numFmtId="0" fontId="29" fillId="34" borderId="25" xfId="54" applyFont="1" applyFill="1" applyBorder="1" applyAlignment="1">
      <alignment horizontal="left" vertical="top" wrapText="1"/>
      <protection/>
    </xf>
    <xf numFmtId="0" fontId="7" fillId="34" borderId="26" xfId="54" applyFont="1" applyFill="1" applyBorder="1" applyAlignment="1">
      <alignment horizontal="center" vertical="center"/>
      <protection/>
    </xf>
    <xf numFmtId="0" fontId="7" fillId="34" borderId="10" xfId="54" applyFont="1" applyFill="1" applyBorder="1" applyAlignment="1">
      <alignment horizontal="center" vertical="center"/>
      <protection/>
    </xf>
    <xf numFmtId="0" fontId="7" fillId="34" borderId="16" xfId="54" applyFont="1" applyFill="1" applyBorder="1" applyAlignment="1">
      <alignment horizontal="center" vertical="center"/>
      <protection/>
    </xf>
    <xf numFmtId="0" fontId="16" fillId="0" borderId="26" xfId="54" applyFont="1" applyBorder="1" applyAlignment="1">
      <alignment horizontal="center" vertical="center"/>
      <protection/>
    </xf>
    <xf numFmtId="0" fontId="16" fillId="0" borderId="10" xfId="54" applyFont="1" applyBorder="1" applyAlignment="1">
      <alignment horizontal="center" vertical="center"/>
      <protection/>
    </xf>
    <xf numFmtId="0" fontId="16" fillId="0" borderId="16" xfId="54" applyFont="1" applyBorder="1" applyAlignment="1">
      <alignment horizontal="center" vertical="center"/>
      <protection/>
    </xf>
    <xf numFmtId="0" fontId="16" fillId="0" borderId="25" xfId="54" applyFont="1" applyBorder="1" applyAlignment="1">
      <alignment horizontal="left" vertical="top" wrapText="1"/>
      <protection/>
    </xf>
    <xf numFmtId="0" fontId="16" fillId="0" borderId="25" xfId="54" applyFont="1" applyBorder="1" applyAlignment="1">
      <alignment horizontal="left" vertical="center" wrapText="1"/>
      <protection/>
    </xf>
    <xf numFmtId="0" fontId="16" fillId="0" borderId="29" xfId="54" applyFont="1" applyBorder="1" applyAlignment="1">
      <alignment horizontal="center" vertical="center"/>
      <protection/>
    </xf>
    <xf numFmtId="0" fontId="16" fillId="0" borderId="21" xfId="54" applyFont="1" applyBorder="1" applyAlignment="1">
      <alignment horizontal="center" vertical="center"/>
      <protection/>
    </xf>
    <xf numFmtId="0" fontId="29" fillId="0" borderId="25" xfId="54" applyFont="1" applyBorder="1" applyAlignment="1">
      <alignment horizontal="left" vertical="center" wrapText="1"/>
      <protection/>
    </xf>
    <xf numFmtId="0" fontId="7" fillId="0" borderId="27" xfId="54" applyNumberFormat="1" applyFont="1" applyFill="1" applyBorder="1" applyAlignment="1">
      <alignment horizontal="center" vertical="center"/>
      <protection/>
    </xf>
    <xf numFmtId="0" fontId="7" fillId="0" borderId="26" xfId="54" applyNumberFormat="1" applyFont="1" applyFill="1" applyBorder="1" applyAlignment="1">
      <alignment horizontal="center" vertical="center"/>
      <protection/>
    </xf>
    <xf numFmtId="0" fontId="7" fillId="0" borderId="16" xfId="54" applyNumberFormat="1" applyFont="1" applyFill="1" applyBorder="1" applyAlignment="1">
      <alignment horizontal="center" vertical="center"/>
      <protection/>
    </xf>
    <xf numFmtId="0" fontId="7" fillId="0" borderId="10" xfId="54" applyNumberFormat="1" applyFont="1" applyFill="1" applyBorder="1" applyAlignment="1">
      <alignment horizontal="center" vertical="center"/>
      <protection/>
    </xf>
    <xf numFmtId="0" fontId="7" fillId="0" borderId="33" xfId="54" applyNumberFormat="1" applyFont="1" applyFill="1" applyBorder="1" applyAlignment="1">
      <alignment horizontal="center" vertical="center"/>
      <protection/>
    </xf>
    <xf numFmtId="0" fontId="16" fillId="0" borderId="30" xfId="54" applyFont="1" applyBorder="1" applyAlignment="1">
      <alignment horizontal="center" vertical="center"/>
      <protection/>
    </xf>
    <xf numFmtId="0" fontId="16" fillId="0" borderId="32" xfId="54" applyFont="1" applyBorder="1" applyAlignment="1">
      <alignment horizontal="center" vertical="center"/>
      <protection/>
    </xf>
    <xf numFmtId="0" fontId="7" fillId="0" borderId="31" xfId="54" applyNumberFormat="1" applyFont="1" applyFill="1" applyBorder="1" applyAlignment="1">
      <alignment horizontal="center" vertical="center"/>
      <protection/>
    </xf>
    <xf numFmtId="0" fontId="7" fillId="0" borderId="29" xfId="54" applyNumberFormat="1" applyFont="1" applyFill="1" applyBorder="1" applyAlignment="1">
      <alignment horizontal="center" vertical="center"/>
      <protection/>
    </xf>
    <xf numFmtId="0" fontId="7" fillId="0" borderId="32" xfId="54" applyNumberFormat="1" applyFont="1" applyFill="1" applyBorder="1" applyAlignment="1">
      <alignment horizontal="center" vertical="center"/>
      <protection/>
    </xf>
    <xf numFmtId="0" fontId="7" fillId="0" borderId="30" xfId="54" applyNumberFormat="1" applyFont="1" applyFill="1" applyBorder="1" applyAlignment="1">
      <alignment horizontal="center" vertical="center"/>
      <protection/>
    </xf>
    <xf numFmtId="0" fontId="7" fillId="0" borderId="34" xfId="54" applyNumberFormat="1" applyFont="1" applyFill="1" applyBorder="1" applyAlignment="1">
      <alignment horizontal="center" vertical="center"/>
      <protection/>
    </xf>
    <xf numFmtId="49" fontId="7" fillId="0" borderId="35" xfId="54" applyNumberFormat="1" applyFont="1" applyFill="1" applyBorder="1" applyAlignment="1">
      <alignment horizontal="left" vertical="center" wrapText="1"/>
      <protection/>
    </xf>
    <xf numFmtId="0" fontId="7" fillId="0" borderId="35" xfId="54" applyFont="1" applyFill="1" applyBorder="1" applyAlignment="1">
      <alignment horizontal="right" wrapText="1"/>
      <protection/>
    </xf>
    <xf numFmtId="0" fontId="7" fillId="0" borderId="36" xfId="54" applyNumberFormat="1" applyFont="1" applyFill="1" applyBorder="1" applyAlignment="1">
      <alignment horizontal="center" vertical="center"/>
      <protection/>
    </xf>
    <xf numFmtId="0" fontId="7" fillId="0" borderId="37" xfId="54" applyNumberFormat="1" applyFont="1" applyFill="1" applyBorder="1" applyAlignment="1">
      <alignment horizontal="center" vertical="center"/>
      <protection/>
    </xf>
    <xf numFmtId="0" fontId="7" fillId="0" borderId="38" xfId="54" applyNumberFormat="1" applyFont="1" applyFill="1" applyBorder="1" applyAlignment="1">
      <alignment horizontal="center" vertical="center"/>
      <protection/>
    </xf>
    <xf numFmtId="49" fontId="7" fillId="0" borderId="25" xfId="54" applyNumberFormat="1" applyFont="1" applyFill="1" applyBorder="1" applyAlignment="1">
      <alignment horizontal="left" vertical="center" wrapText="1"/>
      <protection/>
    </xf>
    <xf numFmtId="0" fontId="7" fillId="0" borderId="25" xfId="54" applyFont="1" applyBorder="1" applyAlignment="1">
      <alignment horizontal="right" wrapText="1"/>
      <protection/>
    </xf>
    <xf numFmtId="0" fontId="7" fillId="0" borderId="26" xfId="54" applyFont="1" applyBorder="1" applyAlignment="1">
      <alignment horizontal="center" vertical="center"/>
      <protection/>
    </xf>
    <xf numFmtId="0" fontId="7" fillId="0" borderId="10" xfId="54" applyFont="1" applyBorder="1" applyAlignment="1">
      <alignment horizontal="center" vertical="center"/>
      <protection/>
    </xf>
    <xf numFmtId="0" fontId="7" fillId="0" borderId="16" xfId="54" applyFont="1" applyBorder="1" applyAlignment="1">
      <alignment horizontal="center" vertical="center"/>
      <protection/>
    </xf>
    <xf numFmtId="0" fontId="7" fillId="0" borderId="17" xfId="54" applyNumberFormat="1" applyFont="1" applyFill="1" applyBorder="1" applyAlignment="1">
      <alignment horizontal="center" vertical="center"/>
      <protection/>
    </xf>
    <xf numFmtId="0" fontId="7" fillId="0" borderId="18" xfId="54" applyNumberFormat="1" applyFont="1" applyFill="1" applyBorder="1" applyAlignment="1">
      <alignment horizontal="center" vertical="center"/>
      <protection/>
    </xf>
    <xf numFmtId="49" fontId="7" fillId="0" borderId="20" xfId="54" applyNumberFormat="1" applyFont="1" applyFill="1" applyBorder="1" applyAlignment="1">
      <alignment horizontal="left" vertical="center" wrapText="1"/>
      <protection/>
    </xf>
    <xf numFmtId="0" fontId="16" fillId="0" borderId="22" xfId="54" applyFont="1" applyBorder="1" applyAlignment="1">
      <alignment horizontal="center" vertical="center"/>
      <protection/>
    </xf>
    <xf numFmtId="0" fontId="16" fillId="0" borderId="24" xfId="54" applyFont="1" applyBorder="1" applyAlignment="1">
      <alignment horizontal="center" vertical="center"/>
      <protection/>
    </xf>
    <xf numFmtId="0" fontId="7" fillId="0" borderId="21" xfId="54" applyNumberFormat="1" applyFont="1" applyFill="1" applyBorder="1" applyAlignment="1">
      <alignment horizontal="center" vertical="center"/>
      <protection/>
    </xf>
    <xf numFmtId="0" fontId="7" fillId="0" borderId="22" xfId="54" applyNumberFormat="1" applyFont="1" applyFill="1" applyBorder="1" applyAlignment="1">
      <alignment horizontal="center" vertical="center"/>
      <protection/>
    </xf>
    <xf numFmtId="0" fontId="7" fillId="0" borderId="23" xfId="54" applyNumberFormat="1" applyFont="1" applyFill="1" applyBorder="1" applyAlignment="1">
      <alignment horizontal="center" vertical="center"/>
      <protection/>
    </xf>
    <xf numFmtId="0" fontId="7" fillId="0" borderId="24" xfId="54" applyNumberFormat="1" applyFont="1" applyFill="1" applyBorder="1" applyAlignment="1">
      <alignment horizontal="center" vertical="center"/>
      <protection/>
    </xf>
    <xf numFmtId="0" fontId="7" fillId="0" borderId="39" xfId="54" applyNumberFormat="1" applyFont="1" applyFill="1" applyBorder="1" applyAlignment="1">
      <alignment horizontal="center" vertical="center"/>
      <protection/>
    </xf>
    <xf numFmtId="0" fontId="7" fillId="0" borderId="25" xfId="54" applyFont="1" applyFill="1" applyBorder="1" applyAlignment="1">
      <alignment horizontal="left" vertical="top" wrapText="1"/>
      <protection/>
    </xf>
    <xf numFmtId="49" fontId="16" fillId="0" borderId="40" xfId="54" applyNumberFormat="1" applyFont="1" applyFill="1" applyBorder="1" applyAlignment="1">
      <alignment horizontal="left" vertical="center" wrapText="1"/>
      <protection/>
    </xf>
    <xf numFmtId="0" fontId="16" fillId="0" borderId="40" xfId="54" applyFont="1" applyFill="1" applyBorder="1" applyAlignment="1">
      <alignment horizontal="left" vertical="top" wrapText="1"/>
      <protection/>
    </xf>
    <xf numFmtId="0" fontId="7" fillId="0" borderId="17" xfId="54" applyFont="1" applyBorder="1" applyAlignment="1">
      <alignment horizontal="center" vertical="center"/>
      <protection/>
    </xf>
    <xf numFmtId="0" fontId="7" fillId="0" borderId="18" xfId="54" applyFont="1" applyBorder="1" applyAlignment="1">
      <alignment horizontal="center" vertical="center"/>
      <protection/>
    </xf>
    <xf numFmtId="0" fontId="7" fillId="0" borderId="19" xfId="54" applyFont="1" applyBorder="1" applyAlignment="1">
      <alignment horizontal="center" vertical="center"/>
      <protection/>
    </xf>
    <xf numFmtId="0" fontId="16" fillId="0" borderId="0" xfId="54" applyFont="1" applyBorder="1" applyAlignment="1">
      <alignment vertical="center" wrapText="1"/>
      <protection/>
    </xf>
    <xf numFmtId="0" fontId="16" fillId="0" borderId="41" xfId="54" applyFont="1" applyBorder="1" applyAlignment="1">
      <alignment vertical="center" wrapText="1"/>
      <protection/>
    </xf>
    <xf numFmtId="0" fontId="16" fillId="0" borderId="42" xfId="54" applyFont="1" applyBorder="1" applyAlignment="1">
      <alignment vertical="center" wrapText="1"/>
      <protection/>
    </xf>
    <xf numFmtId="0" fontId="16" fillId="0" borderId="43" xfId="54" applyFont="1" applyBorder="1" applyAlignment="1">
      <alignment vertical="center" wrapText="1"/>
      <protection/>
    </xf>
    <xf numFmtId="0" fontId="16" fillId="0" borderId="44" xfId="54" applyFont="1" applyBorder="1" applyAlignment="1">
      <alignment vertical="center" wrapText="1"/>
      <protection/>
    </xf>
    <xf numFmtId="49" fontId="16" fillId="0" borderId="23" xfId="54" applyNumberFormat="1" applyFont="1" applyFill="1" applyBorder="1" applyAlignment="1">
      <alignment horizontal="center" vertical="center"/>
      <protection/>
    </xf>
    <xf numFmtId="49" fontId="29" fillId="0" borderId="27" xfId="54" applyNumberFormat="1" applyFont="1" applyFill="1" applyBorder="1" applyAlignment="1">
      <alignment horizontal="center" vertical="center"/>
      <protection/>
    </xf>
    <xf numFmtId="0" fontId="30" fillId="0" borderId="21" xfId="54" applyNumberFormat="1" applyFont="1" applyFill="1" applyBorder="1" applyAlignment="1">
      <alignment horizontal="center" vertical="center"/>
      <protection/>
    </xf>
    <xf numFmtId="0" fontId="30" fillId="0" borderId="22" xfId="54" applyNumberFormat="1" applyFont="1" applyFill="1" applyBorder="1" applyAlignment="1">
      <alignment horizontal="center" vertical="center"/>
      <protection/>
    </xf>
    <xf numFmtId="0" fontId="30" fillId="0" borderId="23" xfId="54" applyNumberFormat="1" applyFont="1" applyFill="1" applyBorder="1" applyAlignment="1">
      <alignment horizontal="center" vertical="center"/>
      <protection/>
    </xf>
    <xf numFmtId="0" fontId="30" fillId="0" borderId="24" xfId="54" applyNumberFormat="1" applyFont="1" applyFill="1" applyBorder="1" applyAlignment="1">
      <alignment horizontal="center" vertical="center"/>
      <protection/>
    </xf>
    <xf numFmtId="0" fontId="30" fillId="0" borderId="26" xfId="54" applyNumberFormat="1" applyFont="1" applyFill="1" applyBorder="1" applyAlignment="1">
      <alignment horizontal="center" vertical="center"/>
      <protection/>
    </xf>
    <xf numFmtId="0" fontId="30" fillId="0" borderId="10" xfId="54" applyNumberFormat="1" applyFont="1" applyFill="1" applyBorder="1" applyAlignment="1">
      <alignment horizontal="center" vertical="center"/>
      <protection/>
    </xf>
    <xf numFmtId="0" fontId="30" fillId="0" borderId="27" xfId="54" applyNumberFormat="1" applyFont="1" applyFill="1" applyBorder="1" applyAlignment="1">
      <alignment horizontal="center" vertical="center"/>
      <protection/>
    </xf>
    <xf numFmtId="0" fontId="30" fillId="0" borderId="16" xfId="54" applyNumberFormat="1" applyFont="1" applyFill="1" applyBorder="1" applyAlignment="1">
      <alignment horizontal="center" vertical="center"/>
      <protection/>
    </xf>
    <xf numFmtId="0" fontId="30" fillId="0" borderId="29" xfId="54" applyNumberFormat="1" applyFont="1" applyFill="1" applyBorder="1" applyAlignment="1">
      <alignment horizontal="center" vertical="center"/>
      <protection/>
    </xf>
    <xf numFmtId="0" fontId="30" fillId="0" borderId="30" xfId="54" applyNumberFormat="1" applyFont="1" applyFill="1" applyBorder="1" applyAlignment="1">
      <alignment horizontal="center" vertical="center"/>
      <protection/>
    </xf>
    <xf numFmtId="0" fontId="30" fillId="0" borderId="31" xfId="54" applyNumberFormat="1" applyFont="1" applyFill="1" applyBorder="1" applyAlignment="1">
      <alignment horizontal="center" vertical="center"/>
      <protection/>
    </xf>
    <xf numFmtId="0" fontId="30" fillId="0" borderId="32" xfId="54" applyNumberFormat="1" applyFont="1" applyFill="1" applyBorder="1" applyAlignment="1">
      <alignment horizontal="center" vertical="center"/>
      <protection/>
    </xf>
    <xf numFmtId="0" fontId="30" fillId="0" borderId="21" xfId="0" applyNumberFormat="1" applyFont="1" applyFill="1" applyBorder="1" applyAlignment="1">
      <alignment horizontal="center" vertical="center"/>
    </xf>
    <xf numFmtId="0" fontId="30" fillId="0" borderId="22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1" fillId="0" borderId="21" xfId="54" applyFont="1" applyFill="1" applyBorder="1" applyAlignment="1">
      <alignment horizontal="center"/>
      <protection/>
    </xf>
    <xf numFmtId="0" fontId="31" fillId="0" borderId="22" xfId="54" applyFont="1" applyFill="1" applyBorder="1" applyAlignment="1">
      <alignment horizontal="center"/>
      <protection/>
    </xf>
    <xf numFmtId="0" fontId="31" fillId="0" borderId="24" xfId="54" applyFont="1" applyFill="1" applyBorder="1" applyAlignment="1">
      <alignment horizontal="center"/>
      <protection/>
    </xf>
    <xf numFmtId="0" fontId="31" fillId="0" borderId="39" xfId="54" applyFont="1" applyFill="1" applyBorder="1" applyAlignment="1">
      <alignment horizontal="center"/>
      <protection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31" fillId="0" borderId="26" xfId="54" applyFont="1" applyFill="1" applyBorder="1" applyAlignment="1">
      <alignment horizontal="center"/>
      <protection/>
    </xf>
    <xf numFmtId="0" fontId="31" fillId="0" borderId="10" xfId="54" applyFont="1" applyFill="1" applyBorder="1" applyAlignment="1">
      <alignment horizontal="center"/>
      <protection/>
    </xf>
    <xf numFmtId="0" fontId="31" fillId="0" borderId="16" xfId="54" applyFont="1" applyFill="1" applyBorder="1" applyAlignment="1">
      <alignment horizontal="center"/>
      <protection/>
    </xf>
    <xf numFmtId="0" fontId="31" fillId="0" borderId="33" xfId="54" applyFont="1" applyFill="1" applyBorder="1" applyAlignment="1">
      <alignment horizontal="center"/>
      <protection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33" xfId="0" applyFont="1" applyFill="1" applyBorder="1" applyAlignment="1">
      <alignment horizontal="center"/>
    </xf>
    <xf numFmtId="0" fontId="30" fillId="0" borderId="29" xfId="0" applyNumberFormat="1" applyFont="1" applyFill="1" applyBorder="1" applyAlignment="1">
      <alignment horizontal="center" vertical="center"/>
    </xf>
    <xf numFmtId="0" fontId="30" fillId="0" borderId="30" xfId="0" applyNumberFormat="1" applyFont="1" applyFill="1" applyBorder="1" applyAlignment="1">
      <alignment horizontal="center" vertical="center"/>
    </xf>
    <xf numFmtId="0" fontId="30" fillId="0" borderId="31" xfId="0" applyNumberFormat="1" applyFont="1" applyFill="1" applyBorder="1" applyAlignment="1">
      <alignment horizontal="center" vertical="center"/>
    </xf>
    <xf numFmtId="0" fontId="30" fillId="0" borderId="32" xfId="0" applyNumberFormat="1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30" fillId="0" borderId="32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1" fillId="0" borderId="21" xfId="54" applyFont="1" applyFill="1" applyBorder="1" applyAlignment="1">
      <alignment horizontal="center" vertical="center"/>
      <protection/>
    </xf>
    <xf numFmtId="0" fontId="31" fillId="0" borderId="22" xfId="54" applyFont="1" applyFill="1" applyBorder="1" applyAlignment="1">
      <alignment horizontal="center" vertical="center"/>
      <protection/>
    </xf>
    <xf numFmtId="0" fontId="30" fillId="0" borderId="22" xfId="54" applyFont="1" applyFill="1" applyBorder="1" applyAlignment="1">
      <alignment horizontal="center" vertical="center"/>
      <protection/>
    </xf>
    <xf numFmtId="0" fontId="30" fillId="0" borderId="23" xfId="54" applyFont="1" applyFill="1" applyBorder="1" applyAlignment="1">
      <alignment horizontal="center" vertical="center"/>
      <protection/>
    </xf>
    <xf numFmtId="0" fontId="30" fillId="0" borderId="21" xfId="54" applyFont="1" applyFill="1" applyBorder="1" applyAlignment="1">
      <alignment horizontal="center" vertical="center"/>
      <protection/>
    </xf>
    <xf numFmtId="0" fontId="33" fillId="0" borderId="22" xfId="54" applyFont="1" applyFill="1" applyBorder="1" applyAlignment="1">
      <alignment horizontal="center" vertical="center"/>
      <protection/>
    </xf>
    <xf numFmtId="0" fontId="33" fillId="0" borderId="24" xfId="54" applyFont="1" applyFill="1" applyBorder="1" applyAlignment="1">
      <alignment horizontal="center" vertical="center"/>
      <protection/>
    </xf>
    <xf numFmtId="0" fontId="33" fillId="0" borderId="39" xfId="54" applyFont="1" applyFill="1" applyBorder="1" applyAlignment="1">
      <alignment horizontal="center" vertical="center"/>
      <protection/>
    </xf>
    <xf numFmtId="0" fontId="31" fillId="0" borderId="26" xfId="54" applyFont="1" applyFill="1" applyBorder="1" applyAlignment="1">
      <alignment horizontal="center" vertical="center"/>
      <protection/>
    </xf>
    <xf numFmtId="0" fontId="32" fillId="0" borderId="33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/>
    </xf>
    <xf numFmtId="0" fontId="31" fillId="0" borderId="29" xfId="54" applyFont="1" applyFill="1" applyBorder="1" applyAlignment="1">
      <alignment horizontal="center" vertical="center"/>
      <protection/>
    </xf>
    <xf numFmtId="0" fontId="32" fillId="0" borderId="34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6" xfId="54" applyFont="1" applyFill="1" applyBorder="1" applyAlignment="1">
      <alignment horizontal="center" vertical="center"/>
      <protection/>
    </xf>
    <xf numFmtId="0" fontId="31" fillId="0" borderId="10" xfId="54" applyFont="1" applyFill="1" applyBorder="1" applyAlignment="1">
      <alignment horizontal="center" vertical="center"/>
      <protection/>
    </xf>
    <xf numFmtId="0" fontId="31" fillId="0" borderId="16" xfId="54" applyFont="1" applyFill="1" applyBorder="1" applyAlignment="1">
      <alignment horizontal="center" vertical="center"/>
      <protection/>
    </xf>
    <xf numFmtId="0" fontId="31" fillId="0" borderId="33" xfId="54" applyFont="1" applyFill="1" applyBorder="1" applyAlignment="1">
      <alignment horizontal="center" vertical="center"/>
      <protection/>
    </xf>
    <xf numFmtId="49" fontId="30" fillId="0" borderId="16" xfId="54" applyNumberFormat="1" applyFont="1" applyFill="1" applyBorder="1" applyAlignment="1">
      <alignment horizontal="center" vertical="center"/>
      <protection/>
    </xf>
    <xf numFmtId="0" fontId="34" fillId="0" borderId="1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4" fillId="34" borderId="21" xfId="0" applyFont="1" applyFill="1" applyBorder="1" applyAlignment="1">
      <alignment horizontal="center" vertical="center"/>
    </xf>
    <xf numFmtId="0" fontId="34" fillId="34" borderId="22" xfId="0" applyFont="1" applyFill="1" applyBorder="1" applyAlignment="1">
      <alignment horizontal="center" vertical="center"/>
    </xf>
    <xf numFmtId="0" fontId="34" fillId="34" borderId="23" xfId="0" applyFont="1" applyFill="1" applyBorder="1" applyAlignment="1">
      <alignment horizontal="center" vertical="center"/>
    </xf>
    <xf numFmtId="0" fontId="34" fillId="34" borderId="24" xfId="0" applyFont="1" applyFill="1" applyBorder="1" applyAlignment="1">
      <alignment horizontal="center" vertical="center"/>
    </xf>
    <xf numFmtId="0" fontId="34" fillId="34" borderId="39" xfId="0" applyFont="1" applyFill="1" applyBorder="1" applyAlignment="1">
      <alignment horizontal="center" vertical="center"/>
    </xf>
    <xf numFmtId="0" fontId="30" fillId="0" borderId="26" xfId="54" applyFont="1" applyFill="1" applyBorder="1" applyAlignment="1">
      <alignment horizontal="center" vertical="center"/>
      <protection/>
    </xf>
    <xf numFmtId="0" fontId="30" fillId="0" borderId="10" xfId="54" applyFont="1" applyFill="1" applyBorder="1" applyAlignment="1">
      <alignment horizontal="center" vertical="center"/>
      <protection/>
    </xf>
    <xf numFmtId="0" fontId="30" fillId="0" borderId="27" xfId="54" applyFont="1" applyFill="1" applyBorder="1" applyAlignment="1">
      <alignment horizontal="center" vertical="center"/>
      <protection/>
    </xf>
    <xf numFmtId="0" fontId="34" fillId="34" borderId="26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0" fontId="34" fillId="34" borderId="27" xfId="0" applyFont="1" applyFill="1" applyBorder="1" applyAlignment="1">
      <alignment horizontal="center" vertical="center"/>
    </xf>
    <xf numFmtId="0" fontId="34" fillId="34" borderId="16" xfId="0" applyFont="1" applyFill="1" applyBorder="1" applyAlignment="1">
      <alignment horizontal="center" vertical="center"/>
    </xf>
    <xf numFmtId="0" fontId="34" fillId="34" borderId="33" xfId="0" applyFont="1" applyFill="1" applyBorder="1" applyAlignment="1">
      <alignment horizontal="center" vertical="center"/>
    </xf>
    <xf numFmtId="49" fontId="30" fillId="0" borderId="27" xfId="0" applyNumberFormat="1" applyFont="1" applyFill="1" applyBorder="1" applyAlignment="1">
      <alignment horizontal="center" vertical="center"/>
    </xf>
    <xf numFmtId="0" fontId="30" fillId="0" borderId="33" xfId="54" applyNumberFormat="1" applyFont="1" applyFill="1" applyBorder="1" applyAlignment="1">
      <alignment horizontal="center" vertical="center"/>
      <protection/>
    </xf>
    <xf numFmtId="0" fontId="34" fillId="34" borderId="26" xfId="54" applyNumberFormat="1" applyFont="1" applyFill="1" applyBorder="1" applyAlignment="1">
      <alignment horizontal="center" vertical="center"/>
      <protection/>
    </xf>
    <xf numFmtId="0" fontId="34" fillId="34" borderId="10" xfId="54" applyNumberFormat="1" applyFont="1" applyFill="1" applyBorder="1" applyAlignment="1">
      <alignment horizontal="center" vertical="center"/>
      <protection/>
    </xf>
    <xf numFmtId="0" fontId="34" fillId="34" borderId="27" xfId="54" applyNumberFormat="1" applyFont="1" applyFill="1" applyBorder="1" applyAlignment="1">
      <alignment horizontal="center" vertical="center"/>
      <protection/>
    </xf>
    <xf numFmtId="0" fontId="34" fillId="34" borderId="16" xfId="54" applyNumberFormat="1" applyFont="1" applyFill="1" applyBorder="1" applyAlignment="1">
      <alignment horizontal="center" vertical="center"/>
      <protection/>
    </xf>
    <xf numFmtId="0" fontId="34" fillId="34" borderId="33" xfId="54" applyNumberFormat="1" applyFont="1" applyFill="1" applyBorder="1" applyAlignment="1">
      <alignment horizontal="center" vertical="center"/>
      <protection/>
    </xf>
    <xf numFmtId="0" fontId="32" fillId="0" borderId="27" xfId="54" applyNumberFormat="1" applyFont="1" applyFill="1" applyBorder="1" applyAlignment="1">
      <alignment horizontal="center" vertical="center"/>
      <protection/>
    </xf>
    <xf numFmtId="0" fontId="32" fillId="0" borderId="26" xfId="54" applyNumberFormat="1" applyFont="1" applyFill="1" applyBorder="1" applyAlignment="1">
      <alignment horizontal="center" vertical="center"/>
      <protection/>
    </xf>
    <xf numFmtId="0" fontId="32" fillId="0" borderId="16" xfId="54" applyNumberFormat="1" applyFont="1" applyFill="1" applyBorder="1" applyAlignment="1">
      <alignment horizontal="center" vertical="center"/>
      <protection/>
    </xf>
    <xf numFmtId="0" fontId="32" fillId="0" borderId="10" xfId="54" applyNumberFormat="1" applyFont="1" applyFill="1" applyBorder="1" applyAlignment="1">
      <alignment horizontal="center" vertical="center"/>
      <protection/>
    </xf>
    <xf numFmtId="0" fontId="32" fillId="0" borderId="33" xfId="54" applyNumberFormat="1" applyFont="1" applyFill="1" applyBorder="1" applyAlignment="1">
      <alignment horizontal="center" vertical="center"/>
      <protection/>
    </xf>
    <xf numFmtId="0" fontId="32" fillId="0" borderId="31" xfId="54" applyNumberFormat="1" applyFont="1" applyFill="1" applyBorder="1" applyAlignment="1">
      <alignment horizontal="center" vertical="center"/>
      <protection/>
    </xf>
    <xf numFmtId="0" fontId="32" fillId="0" borderId="29" xfId="54" applyNumberFormat="1" applyFont="1" applyFill="1" applyBorder="1" applyAlignment="1">
      <alignment horizontal="center" vertical="center"/>
      <protection/>
    </xf>
    <xf numFmtId="0" fontId="32" fillId="0" borderId="32" xfId="54" applyNumberFormat="1" applyFont="1" applyFill="1" applyBorder="1" applyAlignment="1">
      <alignment horizontal="center" vertical="center"/>
      <protection/>
    </xf>
    <xf numFmtId="0" fontId="32" fillId="0" borderId="30" xfId="54" applyNumberFormat="1" applyFont="1" applyFill="1" applyBorder="1" applyAlignment="1">
      <alignment horizontal="center" vertical="center"/>
      <protection/>
    </xf>
    <xf numFmtId="0" fontId="32" fillId="0" borderId="34" xfId="54" applyNumberFormat="1" applyFont="1" applyFill="1" applyBorder="1" applyAlignment="1">
      <alignment horizontal="center" vertical="center"/>
      <protection/>
    </xf>
    <xf numFmtId="0" fontId="32" fillId="0" borderId="36" xfId="54" applyNumberFormat="1" applyFont="1" applyFill="1" applyBorder="1" applyAlignment="1">
      <alignment horizontal="center" vertical="center"/>
      <protection/>
    </xf>
    <xf numFmtId="0" fontId="30" fillId="0" borderId="38" xfId="54" applyFont="1" applyFill="1" applyBorder="1" applyAlignment="1">
      <alignment horizontal="center" vertical="center"/>
      <protection/>
    </xf>
    <xf numFmtId="0" fontId="30" fillId="0" borderId="36" xfId="54" applyFont="1" applyFill="1" applyBorder="1" applyAlignment="1">
      <alignment horizontal="center" vertical="center"/>
      <protection/>
    </xf>
    <xf numFmtId="0" fontId="30" fillId="0" borderId="37" xfId="54" applyFont="1" applyFill="1" applyBorder="1" applyAlignment="1">
      <alignment horizontal="center" vertical="center"/>
      <protection/>
    </xf>
    <xf numFmtId="0" fontId="30" fillId="0" borderId="45" xfId="54" applyFont="1" applyFill="1" applyBorder="1" applyAlignment="1">
      <alignment horizontal="center" vertical="center"/>
      <protection/>
    </xf>
    <xf numFmtId="0" fontId="30" fillId="0" borderId="46" xfId="54" applyFont="1" applyFill="1" applyBorder="1" applyAlignment="1">
      <alignment horizontal="center" vertical="center"/>
      <protection/>
    </xf>
    <xf numFmtId="0" fontId="30" fillId="0" borderId="33" xfId="54" applyFont="1" applyFill="1" applyBorder="1" applyAlignment="1">
      <alignment horizontal="center" vertical="center"/>
      <protection/>
    </xf>
    <xf numFmtId="0" fontId="30" fillId="0" borderId="17" xfId="54" applyFont="1" applyFill="1" applyBorder="1" applyAlignment="1">
      <alignment horizontal="center" vertical="center"/>
      <protection/>
    </xf>
    <xf numFmtId="0" fontId="30" fillId="0" borderId="18" xfId="54" applyFont="1" applyFill="1" applyBorder="1" applyAlignment="1">
      <alignment horizontal="center" vertical="center"/>
      <protection/>
    </xf>
    <xf numFmtId="0" fontId="30" fillId="0" borderId="47" xfId="54" applyFont="1" applyFill="1" applyBorder="1" applyAlignment="1">
      <alignment horizontal="center" vertical="center"/>
      <protection/>
    </xf>
    <xf numFmtId="0" fontId="14" fillId="0" borderId="0" xfId="0" applyFont="1" applyAlignment="1">
      <alignment/>
    </xf>
    <xf numFmtId="0" fontId="14" fillId="0" borderId="0" xfId="55" applyFont="1">
      <alignment/>
      <protection/>
    </xf>
    <xf numFmtId="0" fontId="23" fillId="0" borderId="0" xfId="55" applyFont="1">
      <alignment/>
      <protection/>
    </xf>
    <xf numFmtId="0" fontId="13" fillId="0" borderId="48" xfId="0" applyFont="1" applyBorder="1" applyAlignment="1">
      <alignment/>
    </xf>
    <xf numFmtId="0" fontId="13" fillId="0" borderId="49" xfId="54" applyFont="1" applyFill="1" applyBorder="1" applyAlignment="1">
      <alignment horizontal="center" vertical="center" wrapText="1"/>
      <protection/>
    </xf>
    <xf numFmtId="0" fontId="13" fillId="0" borderId="50" xfId="54" applyFont="1" applyFill="1" applyBorder="1" applyAlignment="1">
      <alignment horizontal="center" vertical="center" wrapText="1"/>
      <protection/>
    </xf>
    <xf numFmtId="0" fontId="13" fillId="0" borderId="51" xfId="54" applyFont="1" applyFill="1" applyBorder="1" applyAlignment="1">
      <alignment horizontal="center" vertical="center" wrapText="1"/>
      <protection/>
    </xf>
    <xf numFmtId="0" fontId="13" fillId="0" borderId="52" xfId="54" applyFont="1" applyFill="1" applyBorder="1" applyAlignment="1">
      <alignment horizontal="center" vertical="center" wrapText="1"/>
      <protection/>
    </xf>
    <xf numFmtId="0" fontId="13" fillId="0" borderId="53" xfId="54" applyFont="1" applyFill="1" applyBorder="1" applyAlignment="1">
      <alignment horizontal="center" vertical="center" wrapText="1"/>
      <protection/>
    </xf>
    <xf numFmtId="0" fontId="13" fillId="0" borderId="32" xfId="54" applyFont="1" applyFill="1" applyBorder="1" applyAlignment="1">
      <alignment horizontal="center" vertical="center" wrapText="1"/>
      <protection/>
    </xf>
    <xf numFmtId="0" fontId="8" fillId="0" borderId="54" xfId="54" applyFont="1" applyFill="1" applyBorder="1" applyAlignment="1">
      <alignment horizontal="center"/>
      <protection/>
    </xf>
    <xf numFmtId="0" fontId="8" fillId="0" borderId="55" xfId="54" applyFont="1" applyFill="1" applyBorder="1" applyAlignment="1">
      <alignment horizontal="center"/>
      <protection/>
    </xf>
    <xf numFmtId="0" fontId="8" fillId="0" borderId="56" xfId="54" applyFont="1" applyFill="1" applyBorder="1" applyAlignment="1">
      <alignment horizontal="center"/>
      <protection/>
    </xf>
    <xf numFmtId="0" fontId="8" fillId="0" borderId="57" xfId="54" applyFont="1" applyFill="1" applyBorder="1" applyAlignment="1">
      <alignment horizontal="center"/>
      <protection/>
    </xf>
    <xf numFmtId="0" fontId="8" fillId="0" borderId="58" xfId="54" applyFont="1" applyFill="1" applyBorder="1" applyAlignment="1">
      <alignment horizontal="center"/>
      <protection/>
    </xf>
    <xf numFmtId="0" fontId="8" fillId="0" borderId="59" xfId="54" applyFont="1" applyFill="1" applyBorder="1" applyAlignment="1">
      <alignment horizontal="center"/>
      <protection/>
    </xf>
    <xf numFmtId="1" fontId="7" fillId="33" borderId="60" xfId="54" applyNumberFormat="1" applyFont="1" applyFill="1" applyBorder="1" applyAlignment="1">
      <alignment horizontal="left" vertical="center" wrapText="1"/>
      <protection/>
    </xf>
    <xf numFmtId="0" fontId="7" fillId="33" borderId="60" xfId="54" applyFont="1" applyFill="1" applyBorder="1" applyAlignment="1">
      <alignment horizontal="left" vertical="center" wrapText="1"/>
      <protection/>
    </xf>
    <xf numFmtId="49" fontId="16" fillId="33" borderId="61" xfId="54" applyNumberFormat="1" applyFont="1" applyFill="1" applyBorder="1" applyAlignment="1">
      <alignment horizontal="center" vertical="center"/>
      <protection/>
    </xf>
    <xf numFmtId="49" fontId="16" fillId="33" borderId="62" xfId="54" applyNumberFormat="1" applyFont="1" applyFill="1" applyBorder="1" applyAlignment="1">
      <alignment horizontal="center" vertical="center"/>
      <protection/>
    </xf>
    <xf numFmtId="49" fontId="16" fillId="33" borderId="63" xfId="54" applyNumberFormat="1" applyFont="1" applyFill="1" applyBorder="1" applyAlignment="1">
      <alignment horizontal="center" vertical="center"/>
      <protection/>
    </xf>
    <xf numFmtId="0" fontId="32" fillId="33" borderId="61" xfId="0" applyFont="1" applyFill="1" applyBorder="1" applyAlignment="1">
      <alignment horizontal="center" vertical="center"/>
    </xf>
    <xf numFmtId="1" fontId="7" fillId="33" borderId="54" xfId="54" applyNumberFormat="1" applyFont="1" applyFill="1" applyBorder="1" applyAlignment="1">
      <alignment horizontal="left" vertical="center" wrapText="1"/>
      <protection/>
    </xf>
    <xf numFmtId="0" fontId="7" fillId="33" borderId="54" xfId="54" applyFont="1" applyFill="1" applyBorder="1" applyAlignment="1">
      <alignment horizontal="left" vertical="center" wrapText="1"/>
      <protection/>
    </xf>
    <xf numFmtId="49" fontId="29" fillId="33" borderId="55" xfId="54" applyNumberFormat="1" applyFont="1" applyFill="1" applyBorder="1" applyAlignment="1">
      <alignment horizontal="center" vertical="center"/>
      <protection/>
    </xf>
    <xf numFmtId="49" fontId="29" fillId="33" borderId="56" xfId="54" applyNumberFormat="1" applyFont="1" applyFill="1" applyBorder="1" applyAlignment="1">
      <alignment horizontal="center" vertical="center"/>
      <protection/>
    </xf>
    <xf numFmtId="49" fontId="29" fillId="33" borderId="59" xfId="54" applyNumberFormat="1" applyFont="1" applyFill="1" applyBorder="1" applyAlignment="1">
      <alignment horizontal="center" vertical="center"/>
      <protection/>
    </xf>
    <xf numFmtId="0" fontId="32" fillId="33" borderId="55" xfId="0" applyNumberFormat="1" applyFont="1" applyFill="1" applyBorder="1" applyAlignment="1">
      <alignment horizontal="center" vertical="center"/>
    </xf>
    <xf numFmtId="0" fontId="32" fillId="33" borderId="56" xfId="0" applyNumberFormat="1" applyFont="1" applyFill="1" applyBorder="1" applyAlignment="1">
      <alignment horizontal="center" vertical="center"/>
    </xf>
    <xf numFmtId="0" fontId="32" fillId="33" borderId="57" xfId="0" applyNumberFormat="1" applyFont="1" applyFill="1" applyBorder="1" applyAlignment="1">
      <alignment horizontal="center" vertical="center"/>
    </xf>
    <xf numFmtId="0" fontId="32" fillId="33" borderId="58" xfId="0" applyNumberFormat="1" applyFont="1" applyFill="1" applyBorder="1" applyAlignment="1">
      <alignment horizontal="center" vertical="center"/>
    </xf>
    <xf numFmtId="0" fontId="32" fillId="33" borderId="59" xfId="0" applyNumberFormat="1" applyFont="1" applyFill="1" applyBorder="1" applyAlignment="1">
      <alignment horizontal="center" vertical="center"/>
    </xf>
    <xf numFmtId="49" fontId="7" fillId="33" borderId="54" xfId="54" applyNumberFormat="1" applyFont="1" applyFill="1" applyBorder="1" applyAlignment="1">
      <alignment horizontal="left" vertical="center" wrapText="1"/>
      <protection/>
    </xf>
    <xf numFmtId="0" fontId="16" fillId="33" borderId="55" xfId="54" applyNumberFormat="1" applyFont="1" applyFill="1" applyBorder="1" applyAlignment="1">
      <alignment horizontal="center" vertical="center"/>
      <protection/>
    </xf>
    <xf numFmtId="0" fontId="16" fillId="33" borderId="56" xfId="54" applyNumberFormat="1" applyFont="1" applyFill="1" applyBorder="1" applyAlignment="1">
      <alignment horizontal="center" vertical="center"/>
      <protection/>
    </xf>
    <xf numFmtId="0" fontId="16" fillId="33" borderId="57" xfId="54" applyNumberFormat="1" applyFont="1" applyFill="1" applyBorder="1" applyAlignment="1">
      <alignment horizontal="center" vertical="center"/>
      <protection/>
    </xf>
    <xf numFmtId="0" fontId="7" fillId="33" borderId="55" xfId="54" applyFont="1" applyFill="1" applyBorder="1" applyAlignment="1">
      <alignment horizontal="center" vertical="center"/>
      <protection/>
    </xf>
    <xf numFmtId="0" fontId="7" fillId="33" borderId="56" xfId="54" applyFont="1" applyFill="1" applyBorder="1" applyAlignment="1">
      <alignment horizontal="center" vertical="center"/>
      <protection/>
    </xf>
    <xf numFmtId="0" fontId="7" fillId="33" borderId="57" xfId="54" applyFont="1" applyFill="1" applyBorder="1" applyAlignment="1">
      <alignment horizontal="center" vertical="center"/>
      <protection/>
    </xf>
    <xf numFmtId="0" fontId="13" fillId="0" borderId="30" xfId="54" applyFont="1" applyFill="1" applyBorder="1" applyAlignment="1">
      <alignment horizontal="center" textRotation="90"/>
      <protection/>
    </xf>
    <xf numFmtId="0" fontId="13" fillId="0" borderId="53" xfId="54" applyFont="1" applyFill="1" applyBorder="1" applyAlignment="1">
      <alignment horizontal="center" textRotation="90"/>
      <protection/>
    </xf>
    <xf numFmtId="0" fontId="0" fillId="0" borderId="0" xfId="54" applyFont="1" applyBorder="1">
      <alignment/>
      <protection/>
    </xf>
    <xf numFmtId="0" fontId="37" fillId="0" borderId="64" xfId="54" applyFont="1" applyFill="1" applyBorder="1">
      <alignment/>
      <protection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9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4" fillId="0" borderId="58" xfId="55" applyFont="1" applyBorder="1" applyAlignment="1">
      <alignment horizontal="center"/>
      <protection/>
    </xf>
    <xf numFmtId="0" fontId="24" fillId="0" borderId="56" xfId="55" applyFont="1" applyBorder="1" applyAlignment="1">
      <alignment horizontal="center"/>
      <protection/>
    </xf>
    <xf numFmtId="0" fontId="24" fillId="0" borderId="59" xfId="55" applyFont="1" applyBorder="1" applyAlignment="1">
      <alignment horizontal="center"/>
      <protection/>
    </xf>
    <xf numFmtId="0" fontId="24" fillId="0" borderId="54" xfId="55" applyFont="1" applyBorder="1" applyAlignment="1">
      <alignment horizontal="center"/>
      <protection/>
    </xf>
    <xf numFmtId="49" fontId="24" fillId="0" borderId="58" xfId="55" applyNumberFormat="1" applyFont="1" applyBorder="1" applyAlignment="1">
      <alignment horizontal="center"/>
      <protection/>
    </xf>
    <xf numFmtId="49" fontId="24" fillId="0" borderId="56" xfId="55" applyNumberFormat="1" applyFont="1" applyBorder="1" applyAlignment="1">
      <alignment horizontal="center"/>
      <protection/>
    </xf>
    <xf numFmtId="49" fontId="24" fillId="0" borderId="59" xfId="55" applyNumberFormat="1" applyFont="1" applyBorder="1" applyAlignment="1">
      <alignment horizontal="center"/>
      <protection/>
    </xf>
    <xf numFmtId="49" fontId="24" fillId="0" borderId="55" xfId="55" applyNumberFormat="1" applyFont="1" applyBorder="1" applyAlignment="1">
      <alignment horizontal="center"/>
      <protection/>
    </xf>
    <xf numFmtId="49" fontId="24" fillId="0" borderId="57" xfId="55" applyNumberFormat="1" applyFont="1" applyBorder="1" applyAlignment="1">
      <alignment horizontal="center"/>
      <protection/>
    </xf>
    <xf numFmtId="49" fontId="24" fillId="0" borderId="54" xfId="55" applyNumberFormat="1" applyFont="1" applyBorder="1" applyAlignment="1">
      <alignment horizontal="center"/>
      <protection/>
    </xf>
    <xf numFmtId="0" fontId="32" fillId="33" borderId="22" xfId="0" applyFont="1" applyFill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30" fillId="34" borderId="22" xfId="0" applyFont="1" applyFill="1" applyBorder="1" applyAlignment="1">
      <alignment horizontal="center" vertical="center"/>
    </xf>
    <xf numFmtId="0" fontId="32" fillId="34" borderId="10" xfId="54" applyNumberFormat="1" applyFont="1" applyFill="1" applyBorder="1" applyAlignment="1">
      <alignment horizontal="center" vertical="center"/>
      <protection/>
    </xf>
    <xf numFmtId="0" fontId="15" fillId="0" borderId="0" xfId="54" applyFont="1" applyBorder="1" applyAlignment="1">
      <alignment horizontal="center"/>
      <protection/>
    </xf>
    <xf numFmtId="0" fontId="0" fillId="35" borderId="0" xfId="0" applyFill="1" applyAlignment="1">
      <alignment/>
    </xf>
    <xf numFmtId="0" fontId="30" fillId="35" borderId="26" xfId="54" applyNumberFormat="1" applyFont="1" applyFill="1" applyBorder="1" applyAlignment="1">
      <alignment horizontal="center" vertical="center"/>
      <protection/>
    </xf>
    <xf numFmtId="0" fontId="30" fillId="0" borderId="50" xfId="0" applyFont="1" applyFill="1" applyBorder="1" applyAlignment="1">
      <alignment horizontal="center" vertical="center"/>
    </xf>
    <xf numFmtId="0" fontId="32" fillId="33" borderId="5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79" fillId="0" borderId="10" xfId="0" applyNumberFormat="1" applyFont="1" applyFill="1" applyBorder="1" applyAlignment="1">
      <alignment horizontal="center" vertical="center"/>
    </xf>
    <xf numFmtId="49" fontId="80" fillId="0" borderId="10" xfId="0" applyNumberFormat="1" applyFont="1" applyFill="1" applyBorder="1" applyAlignment="1">
      <alignment horizontal="center" vertical="center"/>
    </xf>
    <xf numFmtId="49" fontId="79" fillId="0" borderId="26" xfId="54" applyNumberFormat="1" applyFont="1" applyFill="1" applyBorder="1" applyAlignment="1">
      <alignment horizontal="center" vertical="center"/>
      <protection/>
    </xf>
    <xf numFmtId="49" fontId="79" fillId="0" borderId="21" xfId="54" applyNumberFormat="1" applyFont="1" applyFill="1" applyBorder="1" applyAlignment="1">
      <alignment horizontal="center" vertical="center"/>
      <protection/>
    </xf>
    <xf numFmtId="49" fontId="79" fillId="0" borderId="30" xfId="0" applyNumberFormat="1" applyFont="1" applyFill="1" applyBorder="1" applyAlignment="1">
      <alignment horizontal="center" vertical="center"/>
    </xf>
    <xf numFmtId="49" fontId="79" fillId="0" borderId="10" xfId="54" applyNumberFormat="1" applyFont="1" applyFill="1" applyBorder="1" applyAlignment="1">
      <alignment horizontal="center" vertical="center"/>
      <protection/>
    </xf>
    <xf numFmtId="49" fontId="79" fillId="0" borderId="30" xfId="54" applyNumberFormat="1" applyFont="1" applyFill="1" applyBorder="1" applyAlignment="1">
      <alignment horizontal="center" vertical="center"/>
      <protection/>
    </xf>
    <xf numFmtId="0" fontId="79" fillId="0" borderId="10" xfId="54" applyFont="1" applyFill="1" applyBorder="1" applyAlignment="1">
      <alignment horizontal="center" vertical="center"/>
      <protection/>
    </xf>
    <xf numFmtId="0" fontId="79" fillId="0" borderId="10" xfId="54" applyNumberFormat="1" applyFont="1" applyFill="1" applyBorder="1" applyAlignment="1">
      <alignment horizontal="center" vertical="center"/>
      <protection/>
    </xf>
    <xf numFmtId="0" fontId="79" fillId="0" borderId="10" xfId="54" applyFont="1" applyBorder="1" applyAlignment="1">
      <alignment horizontal="center" vertical="center"/>
      <protection/>
    </xf>
    <xf numFmtId="49" fontId="81" fillId="0" borderId="26" xfId="54" applyNumberFormat="1" applyFont="1" applyFill="1" applyBorder="1" applyAlignment="1">
      <alignment horizontal="center" vertical="center"/>
      <protection/>
    </xf>
    <xf numFmtId="0" fontId="79" fillId="0" borderId="26" xfId="54" applyFont="1" applyBorder="1" applyAlignment="1">
      <alignment horizontal="center" vertical="center"/>
      <protection/>
    </xf>
    <xf numFmtId="0" fontId="79" fillId="0" borderId="30" xfId="54" applyFont="1" applyBorder="1" applyAlignment="1">
      <alignment horizontal="center" vertical="center"/>
      <protection/>
    </xf>
    <xf numFmtId="0" fontId="79" fillId="0" borderId="22" xfId="54" applyFont="1" applyFill="1" applyBorder="1" applyAlignment="1">
      <alignment horizontal="center" vertical="center"/>
      <protection/>
    </xf>
    <xf numFmtId="0" fontId="82" fillId="34" borderId="26" xfId="54" applyFont="1" applyFill="1" applyBorder="1" applyAlignment="1">
      <alignment horizontal="center" vertical="center"/>
      <protection/>
    </xf>
    <xf numFmtId="0" fontId="24" fillId="0" borderId="65" xfId="0" applyFont="1" applyBorder="1" applyAlignment="1">
      <alignment horizontal="center"/>
    </xf>
    <xf numFmtId="0" fontId="24" fillId="0" borderId="66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37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3" fillId="35" borderId="0" xfId="0" applyFont="1" applyFill="1" applyAlignment="1">
      <alignment horizontal="center" vertical="top" wrapText="1"/>
    </xf>
    <xf numFmtId="0" fontId="84" fillId="35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Fill="1" applyBorder="1" applyAlignment="1">
      <alignment/>
    </xf>
    <xf numFmtId="0" fontId="24" fillId="0" borderId="30" xfId="0" applyFont="1" applyBorder="1" applyAlignment="1">
      <alignment horizontal="center" textRotation="90" wrapText="1"/>
    </xf>
    <xf numFmtId="0" fontId="24" fillId="0" borderId="50" xfId="0" applyFont="1" applyBorder="1" applyAlignment="1">
      <alignment horizontal="center" textRotation="90" wrapText="1"/>
    </xf>
    <xf numFmtId="0" fontId="24" fillId="0" borderId="22" xfId="0" applyFont="1" applyBorder="1" applyAlignment="1">
      <alignment horizontal="center" textRotation="90" wrapText="1"/>
    </xf>
    <xf numFmtId="0" fontId="24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4" fillId="0" borderId="34" xfId="0" applyFont="1" applyBorder="1" applyAlignment="1">
      <alignment horizontal="center" textRotation="90"/>
    </xf>
    <xf numFmtId="0" fontId="24" fillId="0" borderId="52" xfId="0" applyFont="1" applyBorder="1" applyAlignment="1">
      <alignment horizontal="center" textRotation="90"/>
    </xf>
    <xf numFmtId="0" fontId="24" fillId="0" borderId="39" xfId="0" applyFont="1" applyBorder="1" applyAlignment="1">
      <alignment horizontal="center" textRotation="90"/>
    </xf>
    <xf numFmtId="0" fontId="25" fillId="0" borderId="30" xfId="0" applyFont="1" applyBorder="1" applyAlignment="1">
      <alignment horizontal="center" vertical="center" textRotation="90" wrapText="1"/>
    </xf>
    <xf numFmtId="0" fontId="25" fillId="0" borderId="50" xfId="0" applyFont="1" applyBorder="1" applyAlignment="1">
      <alignment horizontal="center" vertical="center" textRotation="90" wrapText="1"/>
    </xf>
    <xf numFmtId="0" fontId="25" fillId="0" borderId="22" xfId="0" applyFont="1" applyBorder="1" applyAlignment="1">
      <alignment horizontal="center" vertical="center" textRotation="90" wrapText="1"/>
    </xf>
    <xf numFmtId="0" fontId="24" fillId="0" borderId="30" xfId="0" applyFont="1" applyBorder="1" applyAlignment="1">
      <alignment horizontal="center" textRotation="90"/>
    </xf>
    <xf numFmtId="0" fontId="24" fillId="0" borderId="50" xfId="0" applyFont="1" applyBorder="1" applyAlignment="1">
      <alignment horizontal="center" textRotation="90"/>
    </xf>
    <xf numFmtId="0" fontId="24" fillId="0" borderId="22" xfId="0" applyFont="1" applyBorder="1" applyAlignment="1">
      <alignment horizontal="center" textRotation="90"/>
    </xf>
    <xf numFmtId="0" fontId="24" fillId="0" borderId="31" xfId="0" applyFont="1" applyBorder="1" applyAlignment="1">
      <alignment horizontal="center" textRotation="90"/>
    </xf>
    <xf numFmtId="0" fontId="24" fillId="0" borderId="53" xfId="0" applyFont="1" applyBorder="1" applyAlignment="1">
      <alignment horizontal="center" textRotation="90"/>
    </xf>
    <xf numFmtId="0" fontId="24" fillId="0" borderId="23" xfId="0" applyFont="1" applyBorder="1" applyAlignment="1">
      <alignment horizontal="center" textRotation="90"/>
    </xf>
    <xf numFmtId="0" fontId="0" fillId="0" borderId="27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8" fillId="0" borderId="49" xfId="55" applyFont="1" applyBorder="1" applyAlignment="1">
      <alignment horizontal="center" vertical="justify" wrapText="1"/>
      <protection/>
    </xf>
    <xf numFmtId="0" fontId="38" fillId="0" borderId="50" xfId="55" applyFont="1" applyBorder="1" applyAlignment="1">
      <alignment horizontal="center" vertical="justify" wrapText="1"/>
      <protection/>
    </xf>
    <xf numFmtId="0" fontId="38" fillId="0" borderId="50" xfId="55" applyFont="1" applyBorder="1" applyAlignment="1">
      <alignment vertical="justify" wrapText="1"/>
      <protection/>
    </xf>
    <xf numFmtId="0" fontId="27" fillId="0" borderId="27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38" fillId="0" borderId="52" xfId="55" applyFont="1" applyBorder="1" applyAlignment="1">
      <alignment horizontal="center" vertical="justify" wrapText="1"/>
      <protection/>
    </xf>
    <xf numFmtId="0" fontId="38" fillId="0" borderId="53" xfId="55" applyFont="1" applyBorder="1" applyAlignment="1">
      <alignment horizontal="center" vertical="justify" wrapText="1"/>
      <protection/>
    </xf>
    <xf numFmtId="0" fontId="38" fillId="0" borderId="67" xfId="55" applyFont="1" applyBorder="1" applyAlignment="1">
      <alignment horizontal="center" vertical="justify" wrapText="1"/>
      <protection/>
    </xf>
    <xf numFmtId="0" fontId="38" fillId="0" borderId="51" xfId="55" applyFont="1" applyBorder="1" applyAlignment="1">
      <alignment horizontal="center" vertical="justify" wrapText="1"/>
      <protection/>
    </xf>
    <xf numFmtId="0" fontId="17" fillId="0" borderId="35" xfId="54" applyFont="1" applyFill="1" applyBorder="1" applyAlignment="1">
      <alignment horizontal="center" vertical="center" textRotation="90" wrapText="1"/>
      <protection/>
    </xf>
    <xf numFmtId="0" fontId="17" fillId="0" borderId="20" xfId="54" applyFont="1" applyFill="1" applyBorder="1" applyAlignment="1">
      <alignment horizontal="center" vertical="center" textRotation="90" wrapText="1"/>
      <protection/>
    </xf>
    <xf numFmtId="0" fontId="17" fillId="0" borderId="25" xfId="54" applyFont="1" applyFill="1" applyBorder="1" applyAlignment="1">
      <alignment horizontal="center" vertical="center" textRotation="90" wrapText="1"/>
      <protection/>
    </xf>
    <xf numFmtId="0" fontId="17" fillId="0" borderId="28" xfId="54" applyFont="1" applyFill="1" applyBorder="1" applyAlignment="1">
      <alignment horizontal="center" vertical="center" textRotation="90" wrapText="1"/>
      <protection/>
    </xf>
    <xf numFmtId="0" fontId="17" fillId="0" borderId="35" xfId="53" applyFont="1" applyFill="1" applyBorder="1" applyAlignment="1">
      <alignment horizontal="center" vertical="center" wrapText="1"/>
      <protection/>
    </xf>
    <xf numFmtId="0" fontId="17" fillId="0" borderId="20" xfId="53" applyFont="1" applyFill="1" applyBorder="1" applyAlignment="1">
      <alignment horizontal="center" vertical="center" wrapText="1"/>
      <protection/>
    </xf>
    <xf numFmtId="0" fontId="17" fillId="0" borderId="25" xfId="53" applyFont="1" applyFill="1" applyBorder="1" applyAlignment="1">
      <alignment horizontal="center" vertical="center" wrapText="1"/>
      <protection/>
    </xf>
    <xf numFmtId="0" fontId="17" fillId="0" borderId="28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textRotation="90" wrapText="1"/>
      <protection/>
    </xf>
    <xf numFmtId="0" fontId="13" fillId="0" borderId="30" xfId="53" applyFont="1" applyFill="1" applyBorder="1" applyAlignment="1">
      <alignment horizontal="center" vertical="center" textRotation="90" wrapText="1"/>
      <protection/>
    </xf>
    <xf numFmtId="0" fontId="10" fillId="0" borderId="68" xfId="54" applyFont="1" applyFill="1" applyBorder="1" applyAlignment="1">
      <alignment horizontal="center"/>
      <protection/>
    </xf>
    <xf numFmtId="0" fontId="10" fillId="0" borderId="39" xfId="54" applyFont="1" applyFill="1" applyBorder="1" applyAlignment="1">
      <alignment horizontal="center"/>
      <protection/>
    </xf>
    <xf numFmtId="0" fontId="13" fillId="0" borderId="30" xfId="54" applyFont="1" applyFill="1" applyBorder="1" applyAlignment="1">
      <alignment horizontal="center" textRotation="90"/>
      <protection/>
    </xf>
    <xf numFmtId="0" fontId="13" fillId="0" borderId="50" xfId="54" applyFont="1" applyFill="1" applyBorder="1" applyAlignment="1">
      <alignment horizontal="center" textRotation="90"/>
      <protection/>
    </xf>
    <xf numFmtId="0" fontId="13" fillId="0" borderId="31" xfId="54" applyFont="1" applyFill="1" applyBorder="1" applyAlignment="1">
      <alignment horizontal="center"/>
      <protection/>
    </xf>
    <xf numFmtId="0" fontId="13" fillId="0" borderId="69" xfId="54" applyFont="1" applyFill="1" applyBorder="1" applyAlignment="1">
      <alignment horizontal="center"/>
      <protection/>
    </xf>
    <xf numFmtId="0" fontId="13" fillId="0" borderId="23" xfId="54" applyFont="1" applyFill="1" applyBorder="1" applyAlignment="1">
      <alignment horizontal="center"/>
      <protection/>
    </xf>
    <xf numFmtId="0" fontId="13" fillId="0" borderId="48" xfId="54" applyFont="1" applyFill="1" applyBorder="1" applyAlignment="1">
      <alignment horizontal="center"/>
      <protection/>
    </xf>
    <xf numFmtId="0" fontId="17" fillId="0" borderId="36" xfId="54" applyFont="1" applyFill="1" applyBorder="1" applyAlignment="1">
      <alignment horizontal="center"/>
      <protection/>
    </xf>
    <xf numFmtId="0" fontId="17" fillId="0" borderId="37" xfId="54" applyFont="1" applyFill="1" applyBorder="1" applyAlignment="1">
      <alignment horizontal="center"/>
      <protection/>
    </xf>
    <xf numFmtId="0" fontId="17" fillId="0" borderId="38" xfId="54" applyFont="1" applyFill="1" applyBorder="1" applyAlignment="1">
      <alignment horizontal="center"/>
      <protection/>
    </xf>
    <xf numFmtId="0" fontId="17" fillId="0" borderId="70" xfId="54" applyFont="1" applyFill="1" applyBorder="1" applyAlignment="1">
      <alignment horizontal="center" vertical="top" wrapText="1"/>
      <protection/>
    </xf>
    <xf numFmtId="0" fontId="17" fillId="0" borderId="71" xfId="54" applyFont="1" applyFill="1" applyBorder="1" applyAlignment="1">
      <alignment horizontal="center" vertical="top" wrapText="1"/>
      <protection/>
    </xf>
    <xf numFmtId="0" fontId="17" fillId="0" borderId="72" xfId="54" applyFont="1" applyFill="1" applyBorder="1" applyAlignment="1">
      <alignment horizontal="center" vertical="top" wrapText="1"/>
      <protection/>
    </xf>
    <xf numFmtId="0" fontId="13" fillId="0" borderId="29" xfId="54" applyFont="1" applyFill="1" applyBorder="1" applyAlignment="1">
      <alignment horizontal="center" textRotation="90"/>
      <protection/>
    </xf>
    <xf numFmtId="0" fontId="13" fillId="0" borderId="49" xfId="54" applyFont="1" applyFill="1" applyBorder="1" applyAlignment="1">
      <alignment horizontal="center" textRotation="90"/>
      <protection/>
    </xf>
    <xf numFmtId="0" fontId="16" fillId="0" borderId="42" xfId="54" applyFont="1" applyBorder="1" applyAlignment="1">
      <alignment vertical="center" wrapText="1"/>
      <protection/>
    </xf>
    <xf numFmtId="0" fontId="16" fillId="0" borderId="0" xfId="54" applyFont="1" applyBorder="1" applyAlignment="1">
      <alignment vertical="center" wrapText="1"/>
      <protection/>
    </xf>
    <xf numFmtId="0" fontId="16" fillId="0" borderId="73" xfId="54" applyFont="1" applyBorder="1" applyAlignment="1">
      <alignment vertical="center" wrapText="1"/>
      <protection/>
    </xf>
    <xf numFmtId="0" fontId="16" fillId="0" borderId="64" xfId="54" applyFont="1" applyBorder="1" applyAlignment="1">
      <alignment vertical="center" wrapText="1"/>
      <protection/>
    </xf>
    <xf numFmtId="0" fontId="16" fillId="0" borderId="74" xfId="54" applyFont="1" applyBorder="1" applyAlignment="1">
      <alignment vertical="center" wrapText="1"/>
      <protection/>
    </xf>
    <xf numFmtId="0" fontId="16" fillId="0" borderId="26" xfId="54" applyFont="1" applyBorder="1" applyAlignment="1">
      <alignment wrapText="1"/>
      <protection/>
    </xf>
    <xf numFmtId="0" fontId="16" fillId="0" borderId="10" xfId="54" applyFont="1" applyBorder="1" applyAlignment="1">
      <alignment wrapText="1"/>
      <protection/>
    </xf>
    <xf numFmtId="0" fontId="16" fillId="0" borderId="27" xfId="54" applyFont="1" applyBorder="1" applyAlignment="1">
      <alignment wrapText="1"/>
      <protection/>
    </xf>
    <xf numFmtId="0" fontId="16" fillId="0" borderId="73" xfId="54" applyFont="1" applyBorder="1" applyAlignment="1">
      <alignment horizontal="left" vertical="center" wrapText="1"/>
      <protection/>
    </xf>
    <xf numFmtId="0" fontId="16" fillId="0" borderId="64" xfId="54" applyFont="1" applyBorder="1" applyAlignment="1">
      <alignment horizontal="left" vertical="center" wrapText="1"/>
      <protection/>
    </xf>
    <xf numFmtId="0" fontId="16" fillId="0" borderId="74" xfId="54" applyFont="1" applyBorder="1" applyAlignment="1">
      <alignment horizontal="left" vertical="center" wrapText="1"/>
      <protection/>
    </xf>
    <xf numFmtId="0" fontId="7" fillId="0" borderId="42" xfId="54" applyFont="1" applyBorder="1" applyAlignment="1">
      <alignment horizontal="left" vertical="center" wrapText="1"/>
      <protection/>
    </xf>
    <xf numFmtId="0" fontId="7" fillId="0" borderId="0" xfId="54" applyFont="1" applyBorder="1" applyAlignment="1">
      <alignment horizontal="left" vertical="center" wrapText="1"/>
      <protection/>
    </xf>
    <xf numFmtId="0" fontId="7" fillId="0" borderId="41" xfId="54" applyFont="1" applyBorder="1" applyAlignment="1">
      <alignment horizontal="left" vertical="center" wrapText="1"/>
      <protection/>
    </xf>
    <xf numFmtId="0" fontId="79" fillId="0" borderId="29" xfId="54" applyFont="1" applyFill="1" applyBorder="1" applyAlignment="1">
      <alignment horizontal="center" vertical="center"/>
      <protection/>
    </xf>
    <xf numFmtId="0" fontId="79" fillId="0" borderId="49" xfId="54" applyFont="1" applyFill="1" applyBorder="1" applyAlignment="1">
      <alignment horizontal="center" vertical="center"/>
      <protection/>
    </xf>
    <xf numFmtId="0" fontId="79" fillId="0" borderId="21" xfId="54" applyFont="1" applyFill="1" applyBorder="1" applyAlignment="1">
      <alignment horizontal="center" vertical="center"/>
      <protection/>
    </xf>
    <xf numFmtId="0" fontId="16" fillId="0" borderId="75" xfId="54" applyFont="1" applyBorder="1" applyAlignment="1">
      <alignment vertical="center" wrapText="1"/>
      <protection/>
    </xf>
    <xf numFmtId="0" fontId="16" fillId="0" borderId="43" xfId="54" applyFont="1" applyBorder="1" applyAlignment="1">
      <alignment vertical="center" wrapText="1"/>
      <protection/>
    </xf>
    <xf numFmtId="0" fontId="16" fillId="0" borderId="17" xfId="54" applyFont="1" applyBorder="1" applyAlignment="1">
      <alignment horizontal="left" vertical="center" wrapText="1"/>
      <protection/>
    </xf>
    <xf numFmtId="0" fontId="16" fillId="0" borderId="18" xfId="54" applyFont="1" applyBorder="1" applyAlignment="1">
      <alignment horizontal="left" vertical="center" wrapText="1"/>
      <protection/>
    </xf>
    <xf numFmtId="0" fontId="16" fillId="0" borderId="65" xfId="54" applyFont="1" applyBorder="1" applyAlignment="1">
      <alignment horizontal="left" vertical="center" wrapText="1"/>
      <protection/>
    </xf>
    <xf numFmtId="0" fontId="79" fillId="0" borderId="29" xfId="54" applyFont="1" applyBorder="1" applyAlignment="1">
      <alignment horizontal="center" vertical="center"/>
      <protection/>
    </xf>
    <xf numFmtId="0" fontId="79" fillId="0" borderId="21" xfId="54" applyFont="1" applyBorder="1" applyAlignment="1">
      <alignment horizontal="center" vertical="center"/>
      <protection/>
    </xf>
    <xf numFmtId="0" fontId="16" fillId="0" borderId="76" xfId="54" applyFont="1" applyBorder="1" applyAlignment="1">
      <alignment horizontal="left" vertical="center" wrapText="1"/>
      <protection/>
    </xf>
    <xf numFmtId="0" fontId="16" fillId="0" borderId="77" xfId="54" applyFont="1" applyBorder="1" applyAlignment="1">
      <alignment horizontal="left" vertical="center" wrapText="1"/>
      <protection/>
    </xf>
    <xf numFmtId="0" fontId="16" fillId="0" borderId="78" xfId="54" applyFont="1" applyBorder="1" applyAlignment="1">
      <alignment horizontal="left" vertical="center" wrapText="1"/>
      <protection/>
    </xf>
    <xf numFmtId="0" fontId="7" fillId="0" borderId="70" xfId="54" applyFont="1" applyBorder="1" applyAlignment="1">
      <alignment horizontal="center" vertical="center" textRotation="90"/>
      <protection/>
    </xf>
    <xf numFmtId="0" fontId="7" fillId="0" borderId="73" xfId="54" applyFont="1" applyBorder="1" applyAlignment="1">
      <alignment horizontal="center" vertical="center" textRotation="90"/>
      <protection/>
    </xf>
    <xf numFmtId="0" fontId="7" fillId="0" borderId="79" xfId="54" applyFont="1" applyBorder="1" applyAlignment="1">
      <alignment horizontal="center" vertical="center" textRotation="90"/>
      <protection/>
    </xf>
    <xf numFmtId="0" fontId="7" fillId="0" borderId="80" xfId="54" applyFont="1" applyBorder="1" applyAlignment="1">
      <alignment horizontal="center" vertical="center" textRotation="90"/>
      <protection/>
    </xf>
    <xf numFmtId="0" fontId="16" fillId="0" borderId="36" xfId="54" applyFont="1" applyBorder="1" applyAlignment="1">
      <alignment wrapText="1"/>
      <protection/>
    </xf>
    <xf numFmtId="0" fontId="16" fillId="0" borderId="37" xfId="54" applyFont="1" applyBorder="1" applyAlignment="1">
      <alignment wrapText="1"/>
      <protection/>
    </xf>
    <xf numFmtId="0" fontId="16" fillId="0" borderId="46" xfId="54" applyFont="1" applyBorder="1" applyAlignment="1">
      <alignment wrapText="1"/>
      <protection/>
    </xf>
    <xf numFmtId="0" fontId="10" fillId="0" borderId="23" xfId="54" applyFont="1" applyFill="1" applyBorder="1" applyAlignment="1">
      <alignment horizontal="center"/>
      <protection/>
    </xf>
    <xf numFmtId="0" fontId="10" fillId="0" borderId="81" xfId="54" applyFont="1" applyFill="1" applyBorder="1" applyAlignment="1">
      <alignment horizontal="center"/>
      <protection/>
    </xf>
    <xf numFmtId="0" fontId="10" fillId="0" borderId="48" xfId="54" applyFont="1" applyFill="1" applyBorder="1" applyAlignment="1">
      <alignment horizontal="center"/>
      <protection/>
    </xf>
    <xf numFmtId="0" fontId="17" fillId="0" borderId="76" xfId="54" applyFont="1" applyFill="1" applyBorder="1" applyAlignment="1">
      <alignment horizontal="center" vertical="center" wrapText="1"/>
      <protection/>
    </xf>
    <xf numFmtId="0" fontId="17" fillId="0" borderId="77" xfId="54" applyFont="1" applyFill="1" applyBorder="1" applyAlignment="1">
      <alignment horizontal="center" vertical="center" wrapText="1"/>
      <protection/>
    </xf>
    <xf numFmtId="0" fontId="17" fillId="0" borderId="78" xfId="54" applyFont="1" applyFill="1" applyBorder="1" applyAlignment="1">
      <alignment horizontal="center" vertical="center" wrapText="1"/>
      <protection/>
    </xf>
    <xf numFmtId="0" fontId="17" fillId="0" borderId="14" xfId="54" applyFont="1" applyFill="1" applyBorder="1" applyAlignment="1">
      <alignment horizontal="center" vertical="center" wrapText="1"/>
      <protection/>
    </xf>
    <xf numFmtId="0" fontId="17" fillId="0" borderId="15" xfId="54" applyFont="1" applyFill="1" applyBorder="1" applyAlignment="1">
      <alignment horizontal="center" vertical="center" wrapText="1"/>
      <protection/>
    </xf>
    <xf numFmtId="0" fontId="13" fillId="0" borderId="26" xfId="53" applyFont="1" applyFill="1" applyBorder="1" applyAlignment="1">
      <alignment horizontal="center" vertical="center" textRotation="90" wrapText="1"/>
      <protection/>
    </xf>
    <xf numFmtId="0" fontId="13" fillId="0" borderId="29" xfId="53" applyFont="1" applyFill="1" applyBorder="1" applyAlignment="1">
      <alignment horizontal="center" vertical="center" textRotation="90" wrapText="1"/>
      <protection/>
    </xf>
    <xf numFmtId="0" fontId="10" fillId="0" borderId="27" xfId="54" applyFont="1" applyFill="1" applyBorder="1" applyAlignment="1">
      <alignment horizontal="center"/>
      <protection/>
    </xf>
    <xf numFmtId="0" fontId="10" fillId="0" borderId="74" xfId="54" applyFont="1" applyFill="1" applyBorder="1" applyAlignment="1">
      <alignment horizontal="center"/>
      <protection/>
    </xf>
    <xf numFmtId="0" fontId="13" fillId="0" borderId="16" xfId="54" applyFont="1" applyFill="1" applyBorder="1" applyAlignment="1">
      <alignment horizontal="center" vertical="center" textRotation="90" wrapText="1"/>
      <protection/>
    </xf>
    <xf numFmtId="0" fontId="13" fillId="0" borderId="32" xfId="54" applyFont="1" applyFill="1" applyBorder="1" applyAlignment="1">
      <alignment horizontal="center" vertical="center" textRotation="90" wrapText="1"/>
      <protection/>
    </xf>
    <xf numFmtId="0" fontId="79" fillId="0" borderId="12" xfId="54" applyNumberFormat="1" applyFont="1" applyFill="1" applyBorder="1" applyAlignment="1">
      <alignment horizontal="center" vertical="center"/>
      <protection/>
    </xf>
    <xf numFmtId="0" fontId="79" fillId="0" borderId="49" xfId="54" applyNumberFormat="1" applyFont="1" applyFill="1" applyBorder="1" applyAlignment="1">
      <alignment horizontal="center" vertical="center"/>
      <protection/>
    </xf>
    <xf numFmtId="0" fontId="79" fillId="0" borderId="21" xfId="54" applyNumberFormat="1" applyFont="1" applyFill="1" applyBorder="1" applyAlignment="1">
      <alignment horizontal="center" vertical="center"/>
      <protection/>
    </xf>
    <xf numFmtId="0" fontId="16" fillId="0" borderId="29" xfId="54" applyFont="1" applyBorder="1" applyAlignment="1">
      <alignment horizontal="center" vertical="center"/>
      <protection/>
    </xf>
    <xf numFmtId="0" fontId="16" fillId="0" borderId="49" xfId="54" applyFont="1" applyBorder="1" applyAlignment="1">
      <alignment horizontal="center" vertical="center"/>
      <protection/>
    </xf>
    <xf numFmtId="0" fontId="16" fillId="0" borderId="61" xfId="54" applyFont="1" applyBorder="1" applyAlignment="1">
      <alignment horizontal="center" vertical="center"/>
      <protection/>
    </xf>
    <xf numFmtId="0" fontId="35" fillId="0" borderId="43" xfId="54" applyFont="1" applyFill="1" applyBorder="1" applyAlignment="1">
      <alignment horizontal="center" vertical="center" wrapText="1"/>
      <protection/>
    </xf>
    <xf numFmtId="0" fontId="36" fillId="0" borderId="43" xfId="54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5" fillId="0" borderId="10" xfId="54" applyFont="1" applyBorder="1" applyAlignment="1">
      <alignment/>
      <protection/>
    </xf>
    <xf numFmtId="0" fontId="15" fillId="0" borderId="27" xfId="0" applyFont="1" applyBorder="1" applyAlignment="1">
      <alignment vertical="center"/>
    </xf>
    <xf numFmtId="0" fontId="15" fillId="0" borderId="64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7" fillId="0" borderId="10" xfId="54" applyFont="1" applyBorder="1" applyAlignment="1">
      <alignment horizontal="center"/>
      <protection/>
    </xf>
    <xf numFmtId="0" fontId="15" fillId="0" borderId="27" xfId="54" applyFont="1" applyBorder="1" applyAlignment="1">
      <alignment/>
      <protection/>
    </xf>
    <xf numFmtId="0" fontId="15" fillId="0" borderId="64" xfId="54" applyFont="1" applyBorder="1" applyAlignment="1">
      <alignment/>
      <protection/>
    </xf>
    <xf numFmtId="0" fontId="15" fillId="0" borderId="33" xfId="54" applyFont="1" applyBorder="1" applyAlignment="1">
      <alignment/>
      <protection/>
    </xf>
    <xf numFmtId="0" fontId="0" fillId="0" borderId="26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77" xfId="0" applyFont="1" applyBorder="1" applyAlignment="1">
      <alignment horizontal="center" wrapText="1"/>
    </xf>
    <xf numFmtId="0" fontId="10" fillId="0" borderId="82" xfId="0" applyFont="1" applyBorder="1" applyAlignment="1">
      <alignment horizontal="center" wrapText="1"/>
    </xf>
    <xf numFmtId="0" fontId="11" fillId="34" borderId="73" xfId="0" applyFont="1" applyFill="1" applyBorder="1" applyAlignment="1">
      <alignment horizontal="right" vertical="center"/>
    </xf>
    <xf numFmtId="0" fontId="11" fillId="34" borderId="64" xfId="0" applyFont="1" applyFill="1" applyBorder="1" applyAlignment="1">
      <alignment horizontal="right" vertical="center"/>
    </xf>
    <xf numFmtId="0" fontId="11" fillId="34" borderId="33" xfId="0" applyFont="1" applyFill="1" applyBorder="1" applyAlignment="1">
      <alignment horizontal="right" vertical="center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30" fillId="36" borderId="10" xfId="54" applyFont="1" applyFill="1" applyBorder="1" applyAlignment="1">
      <alignment horizontal="center" vertical="center"/>
      <protection/>
    </xf>
    <xf numFmtId="0" fontId="30" fillId="36" borderId="16" xfId="54" applyFont="1" applyFill="1" applyBorder="1" applyAlignment="1">
      <alignment horizontal="center" vertical="center"/>
      <protection/>
    </xf>
    <xf numFmtId="0" fontId="30" fillId="36" borderId="27" xfId="54" applyFont="1" applyFill="1" applyBorder="1" applyAlignment="1">
      <alignment horizontal="center" vertical="center"/>
      <protection/>
    </xf>
    <xf numFmtId="0" fontId="30" fillId="36" borderId="18" xfId="54" applyFont="1" applyFill="1" applyBorder="1" applyAlignment="1">
      <alignment horizontal="center" vertical="center"/>
      <protection/>
    </xf>
    <xf numFmtId="0" fontId="30" fillId="36" borderId="19" xfId="54" applyFont="1" applyFill="1" applyBorder="1" applyAlignment="1">
      <alignment horizontal="center" vertical="center"/>
      <protection/>
    </xf>
    <xf numFmtId="0" fontId="30" fillId="36" borderId="65" xfId="54" applyFont="1" applyFill="1" applyBorder="1" applyAlignment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УЧЕБНЫЕ ПЛАНЫ НПО 5-05МГ- 22.11; О-11 02.37.8(1);Кондитер34.02" xfId="54"/>
    <cellStyle name="Обычный_УЧЕБНЫЕ ПЛАНЫ НПО 5-05МГ- 22.11; О-11 02.37.8(1);ПК-1134.0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1"/>
  <sheetViews>
    <sheetView view="pageBreakPreview" zoomScale="110" zoomScaleSheetLayoutView="110" workbookViewId="0" topLeftCell="A16">
      <selection activeCell="I29" sqref="I29:J29"/>
    </sheetView>
  </sheetViews>
  <sheetFormatPr defaultColWidth="9.00390625" defaultRowHeight="12.75"/>
  <cols>
    <col min="12" max="12" width="9.00390625" style="0" customWidth="1"/>
    <col min="13" max="13" width="15.625" style="0" customWidth="1"/>
  </cols>
  <sheetData>
    <row r="2" spans="11:21" ht="20.25">
      <c r="K2" s="427" t="s">
        <v>5</v>
      </c>
      <c r="L2" s="427"/>
      <c r="M2" s="427"/>
      <c r="N2" s="427"/>
      <c r="O2" s="427"/>
      <c r="P2" s="10"/>
      <c r="Q2" s="10"/>
      <c r="R2" s="6"/>
      <c r="S2" s="6"/>
      <c r="T2" s="6"/>
      <c r="U2" s="6"/>
    </row>
    <row r="3" spans="11:20" ht="20.25">
      <c r="K3" s="11" t="s">
        <v>326</v>
      </c>
      <c r="L3" s="11"/>
      <c r="M3" s="11"/>
      <c r="N3" s="11"/>
      <c r="O3" s="11"/>
      <c r="P3" s="11"/>
      <c r="Q3" s="11"/>
      <c r="R3" s="7"/>
      <c r="S3" s="7"/>
      <c r="T3" s="7"/>
    </row>
    <row r="4" spans="11:20" ht="20.25">
      <c r="K4" s="11" t="s">
        <v>241</v>
      </c>
      <c r="L4" s="11"/>
      <c r="M4" s="11"/>
      <c r="N4" s="11"/>
      <c r="O4" s="384"/>
      <c r="P4" s="11"/>
      <c r="Q4" s="11"/>
      <c r="R4" s="7"/>
      <c r="S4" s="7"/>
      <c r="T4" s="7"/>
    </row>
    <row r="5" spans="11:21" ht="20.25">
      <c r="K5" s="428"/>
      <c r="L5" s="428"/>
      <c r="M5" s="428"/>
      <c r="N5" s="428"/>
      <c r="O5" s="428"/>
      <c r="P5" s="428"/>
      <c r="Q5" s="428"/>
      <c r="R5" s="8"/>
      <c r="S5" s="8"/>
      <c r="T5" s="8"/>
      <c r="U5" s="8"/>
    </row>
    <row r="6" spans="11:21" ht="20.25">
      <c r="K6" s="11" t="s">
        <v>328</v>
      </c>
      <c r="L6" s="11"/>
      <c r="M6" s="11"/>
      <c r="N6" s="11"/>
      <c r="O6" s="11"/>
      <c r="P6" s="11"/>
      <c r="Q6" s="11"/>
      <c r="R6" s="7"/>
      <c r="S6" s="7"/>
      <c r="T6" s="7"/>
      <c r="U6" s="7"/>
    </row>
    <row r="7" spans="11:17" ht="15.75">
      <c r="K7" s="429" t="s">
        <v>327</v>
      </c>
      <c r="L7" s="429"/>
      <c r="M7" s="429"/>
      <c r="N7" s="9"/>
      <c r="O7" s="9"/>
      <c r="P7" s="9"/>
      <c r="Q7" s="9"/>
    </row>
    <row r="9" spans="1:15" ht="20.25">
      <c r="A9" s="430" t="s">
        <v>6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</row>
    <row r="11" spans="1:15" ht="15.75">
      <c r="A11" s="429" t="s">
        <v>240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</row>
    <row r="12" spans="1:15" ht="15.75">
      <c r="A12" s="429" t="s">
        <v>241</v>
      </c>
      <c r="B12" s="429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</row>
    <row r="13" spans="1:15" ht="15.75">
      <c r="A13" s="431" t="s">
        <v>308</v>
      </c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</row>
    <row r="14" spans="1:15" ht="15.75">
      <c r="A14" s="432" t="s">
        <v>300</v>
      </c>
      <c r="B14" s="432"/>
      <c r="C14" s="432"/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</row>
    <row r="15" spans="1:15" ht="15.75">
      <c r="A15" s="400"/>
      <c r="B15" s="400"/>
      <c r="C15" s="400"/>
      <c r="D15" s="400"/>
      <c r="E15" s="433" t="s">
        <v>309</v>
      </c>
      <c r="F15" s="433"/>
      <c r="G15" s="433"/>
      <c r="H15" s="433"/>
      <c r="I15" s="433"/>
      <c r="J15" s="433"/>
      <c r="K15" s="400"/>
      <c r="L15" s="400"/>
      <c r="M15" s="400"/>
      <c r="N15" s="400"/>
      <c r="O15" s="400"/>
    </row>
    <row r="16" spans="6:10" ht="15.75">
      <c r="F16" s="9"/>
      <c r="G16" s="9" t="s">
        <v>324</v>
      </c>
      <c r="H16" s="9"/>
      <c r="I16" s="9"/>
      <c r="J16" s="9"/>
    </row>
    <row r="18" spans="8:15" ht="15.75">
      <c r="H18" s="435" t="s">
        <v>81</v>
      </c>
      <c r="I18" s="435"/>
      <c r="J18" s="435"/>
      <c r="K18" s="435"/>
      <c r="L18" s="435"/>
      <c r="M18" s="435"/>
      <c r="N18" s="435"/>
      <c r="O18" s="435"/>
    </row>
    <row r="19" spans="8:15" ht="15.75">
      <c r="H19" s="435" t="s">
        <v>7</v>
      </c>
      <c r="I19" s="435"/>
      <c r="J19" s="435"/>
      <c r="K19" s="435"/>
      <c r="L19" s="435"/>
      <c r="M19" s="435"/>
      <c r="N19" s="435"/>
      <c r="O19" s="435"/>
    </row>
    <row r="20" spans="8:15" ht="15.75">
      <c r="H20" s="435" t="s">
        <v>207</v>
      </c>
      <c r="I20" s="435"/>
      <c r="J20" s="435"/>
      <c r="K20" s="435"/>
      <c r="L20" s="435"/>
      <c r="M20" s="435"/>
      <c r="N20" s="435"/>
      <c r="O20" s="435"/>
    </row>
    <row r="21" spans="8:15" ht="15.75">
      <c r="H21" s="437" t="s">
        <v>221</v>
      </c>
      <c r="I21" s="437"/>
      <c r="J21" s="437"/>
      <c r="K21" s="437"/>
      <c r="L21" s="437"/>
      <c r="M21" s="437"/>
      <c r="N21" s="437"/>
      <c r="O21" s="437"/>
    </row>
    <row r="22" spans="8:13" ht="15.75">
      <c r="H22" s="9" t="s">
        <v>325</v>
      </c>
      <c r="I22" s="9"/>
      <c r="J22" s="9"/>
      <c r="K22" s="9"/>
      <c r="L22" s="9"/>
      <c r="M22" s="9"/>
    </row>
    <row r="24" spans="9:15" ht="12.75">
      <c r="I24" s="436"/>
      <c r="J24" s="436"/>
      <c r="K24" s="436"/>
      <c r="L24" s="436"/>
      <c r="M24" s="436"/>
      <c r="N24" s="436"/>
      <c r="O24" s="436"/>
    </row>
    <row r="25" spans="1:15" ht="15.75">
      <c r="A25" s="427" t="s">
        <v>8</v>
      </c>
      <c r="B25" s="427"/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/>
    </row>
    <row r="26" ht="13.5" thickBot="1"/>
    <row r="27" spans="1:15" ht="38.25">
      <c r="A27" s="370" t="s">
        <v>9</v>
      </c>
      <c r="B27" s="426" t="s">
        <v>10</v>
      </c>
      <c r="C27" s="426"/>
      <c r="D27" s="426"/>
      <c r="E27" s="426" t="s">
        <v>188</v>
      </c>
      <c r="F27" s="426"/>
      <c r="G27" s="426" t="s">
        <v>189</v>
      </c>
      <c r="H27" s="426"/>
      <c r="I27" s="426" t="s">
        <v>11</v>
      </c>
      <c r="J27" s="426"/>
      <c r="K27" s="426" t="s">
        <v>190</v>
      </c>
      <c r="L27" s="426"/>
      <c r="M27" s="371" t="s">
        <v>228</v>
      </c>
      <c r="N27" s="373" t="s">
        <v>2</v>
      </c>
      <c r="O27" s="374" t="s">
        <v>0</v>
      </c>
    </row>
    <row r="28" spans="1:15" ht="12.75">
      <c r="A28" s="375" t="s">
        <v>54</v>
      </c>
      <c r="B28" s="423">
        <v>36</v>
      </c>
      <c r="C28" s="425"/>
      <c r="D28" s="424"/>
      <c r="E28" s="434">
        <v>1</v>
      </c>
      <c r="F28" s="434"/>
      <c r="G28" s="423">
        <v>2</v>
      </c>
      <c r="H28" s="424"/>
      <c r="I28" s="434">
        <v>2</v>
      </c>
      <c r="J28" s="434"/>
      <c r="K28" s="434">
        <v>0</v>
      </c>
      <c r="L28" s="434"/>
      <c r="M28" s="376">
        <v>0</v>
      </c>
      <c r="N28" s="376">
        <v>11</v>
      </c>
      <c r="O28" s="377">
        <f>SUM(B28:N28)</f>
        <v>52</v>
      </c>
    </row>
    <row r="29" spans="1:15" ht="12.75">
      <c r="A29" s="378" t="s">
        <v>247</v>
      </c>
      <c r="B29" s="434">
        <v>28</v>
      </c>
      <c r="C29" s="434"/>
      <c r="D29" s="434"/>
      <c r="E29" s="434">
        <v>4</v>
      </c>
      <c r="F29" s="434"/>
      <c r="G29" s="434">
        <v>8</v>
      </c>
      <c r="H29" s="434"/>
      <c r="I29" s="434">
        <v>2</v>
      </c>
      <c r="J29" s="434"/>
      <c r="K29" s="434">
        <v>0</v>
      </c>
      <c r="L29" s="434"/>
      <c r="M29" s="376">
        <v>0</v>
      </c>
      <c r="N29" s="376">
        <v>10</v>
      </c>
      <c r="O29" s="377">
        <f>SUM(B29:N29)</f>
        <v>52</v>
      </c>
    </row>
    <row r="30" spans="1:15" ht="12.75">
      <c r="A30" s="375" t="s">
        <v>53</v>
      </c>
      <c r="B30" s="423">
        <v>22</v>
      </c>
      <c r="C30" s="425"/>
      <c r="D30" s="424"/>
      <c r="E30" s="423">
        <v>2</v>
      </c>
      <c r="F30" s="424"/>
      <c r="G30" s="423">
        <v>6</v>
      </c>
      <c r="H30" s="424"/>
      <c r="I30" s="423">
        <v>1</v>
      </c>
      <c r="J30" s="424"/>
      <c r="K30" s="423">
        <v>4</v>
      </c>
      <c r="L30" s="424"/>
      <c r="M30" s="379">
        <v>6</v>
      </c>
      <c r="N30" s="380">
        <v>2</v>
      </c>
      <c r="O30" s="377">
        <f>SUM(B30:N30)</f>
        <v>43</v>
      </c>
    </row>
    <row r="31" spans="1:15" ht="13.5" thickBot="1">
      <c r="A31" s="381"/>
      <c r="B31" s="420">
        <f>SUM(B28:B30)</f>
        <v>86</v>
      </c>
      <c r="C31" s="421"/>
      <c r="D31" s="422"/>
      <c r="E31" s="420">
        <f>SUM(E28:E30)</f>
        <v>7</v>
      </c>
      <c r="F31" s="422"/>
      <c r="G31" s="420">
        <f>SUM(G28:G30)</f>
        <v>16</v>
      </c>
      <c r="H31" s="422"/>
      <c r="I31" s="420">
        <f>SUM(I28:I30)</f>
        <v>5</v>
      </c>
      <c r="J31" s="422"/>
      <c r="K31" s="420">
        <f>SUM(K28:K30)</f>
        <v>4</v>
      </c>
      <c r="L31" s="422"/>
      <c r="M31" s="372">
        <f>SUM(M28:M30)</f>
        <v>6</v>
      </c>
      <c r="N31" s="382">
        <f>SUM(N28:N30)</f>
        <v>23</v>
      </c>
      <c r="O31" s="383">
        <f>SUM(B31:N31)</f>
        <v>147</v>
      </c>
    </row>
    <row r="32" ht="21" customHeight="1"/>
  </sheetData>
  <sheetProtection/>
  <mergeCells count="40">
    <mergeCell ref="K7:M7"/>
    <mergeCell ref="B28:D28"/>
    <mergeCell ref="B29:D29"/>
    <mergeCell ref="E28:F28"/>
    <mergeCell ref="E29:F29"/>
    <mergeCell ref="G28:H28"/>
    <mergeCell ref="G29:H29"/>
    <mergeCell ref="G27:H27"/>
    <mergeCell ref="I27:J27"/>
    <mergeCell ref="K27:L27"/>
    <mergeCell ref="I28:J28"/>
    <mergeCell ref="I29:J29"/>
    <mergeCell ref="K28:L28"/>
    <mergeCell ref="K29:L29"/>
    <mergeCell ref="A25:O25"/>
    <mergeCell ref="H18:O18"/>
    <mergeCell ref="H19:O19"/>
    <mergeCell ref="I24:O24"/>
    <mergeCell ref="H20:O20"/>
    <mergeCell ref="H21:O21"/>
    <mergeCell ref="B27:D27"/>
    <mergeCell ref="E27:F27"/>
    <mergeCell ref="K2:O2"/>
    <mergeCell ref="K5:Q5"/>
    <mergeCell ref="A11:O11"/>
    <mergeCell ref="A12:O12"/>
    <mergeCell ref="A9:O9"/>
    <mergeCell ref="A13:O13"/>
    <mergeCell ref="A14:O14"/>
    <mergeCell ref="E15:J15"/>
    <mergeCell ref="B31:D31"/>
    <mergeCell ref="E31:F31"/>
    <mergeCell ref="G31:H31"/>
    <mergeCell ref="I31:J31"/>
    <mergeCell ref="K30:L30"/>
    <mergeCell ref="B30:D30"/>
    <mergeCell ref="E30:F30"/>
    <mergeCell ref="G30:H30"/>
    <mergeCell ref="I30:J30"/>
    <mergeCell ref="K31:L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L23"/>
  <sheetViews>
    <sheetView view="pageBreakPreview" zoomScale="75" zoomScaleNormal="50" zoomScaleSheetLayoutView="75" zoomScalePageLayoutView="0" workbookViewId="0" topLeftCell="A1">
      <selection activeCell="P10" sqref="P10"/>
    </sheetView>
  </sheetViews>
  <sheetFormatPr defaultColWidth="9.00390625" defaultRowHeight="12.75"/>
  <cols>
    <col min="1" max="1" width="6.625" style="0" customWidth="1"/>
    <col min="2" max="2" width="5.125" style="0" customWidth="1"/>
    <col min="3" max="13" width="2.75390625" style="0" customWidth="1"/>
    <col min="14" max="14" width="3.75390625" style="0" customWidth="1"/>
    <col min="15" max="15" width="2.75390625" style="0" customWidth="1"/>
    <col min="16" max="16" width="3.375" style="0" customWidth="1"/>
    <col min="17" max="17" width="3.875" style="0" customWidth="1"/>
    <col min="18" max="40" width="2.75390625" style="0" customWidth="1"/>
    <col min="41" max="41" width="3.25390625" style="0" customWidth="1"/>
    <col min="42" max="42" width="3.625" style="0" customWidth="1"/>
    <col min="43" max="43" width="2.75390625" style="0" customWidth="1"/>
    <col min="44" max="44" width="3.375" style="0" customWidth="1"/>
    <col min="45" max="54" width="2.75390625" style="0" customWidth="1"/>
    <col min="55" max="55" width="5.25390625" style="0" customWidth="1"/>
    <col min="56" max="56" width="8.00390625" style="0" customWidth="1"/>
    <col min="57" max="58" width="6.75390625" style="0" customWidth="1"/>
    <col min="59" max="59" width="7.375" style="0" customWidth="1"/>
    <col min="60" max="60" width="4.625" style="0" customWidth="1"/>
    <col min="61" max="61" width="4.25390625" style="0" customWidth="1"/>
    <col min="62" max="62" width="5.00390625" style="0" customWidth="1"/>
    <col min="63" max="63" width="8.125" style="0" customWidth="1"/>
  </cols>
  <sheetData>
    <row r="1" ht="24" customHeight="1"/>
    <row r="2" spans="1:64" s="3" customFormat="1" ht="20.25">
      <c r="A2" s="458"/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458"/>
      <c r="AH2" s="458"/>
      <c r="AI2" s="458"/>
      <c r="AJ2" s="458"/>
      <c r="AK2" s="458"/>
      <c r="AL2" s="458"/>
      <c r="AM2" s="458"/>
      <c r="AN2" s="458"/>
      <c r="AO2" s="458"/>
      <c r="AP2" s="458"/>
      <c r="AQ2" s="458"/>
      <c r="AR2" s="458"/>
      <c r="AS2" s="458"/>
      <c r="AT2" s="458"/>
      <c r="AU2" s="458"/>
      <c r="AV2" s="458"/>
      <c r="AW2" s="458"/>
      <c r="AX2" s="458"/>
      <c r="AY2" s="458"/>
      <c r="AZ2" s="458"/>
      <c r="BA2" s="458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s="329" customFormat="1" ht="18.75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30" t="s">
        <v>82</v>
      </c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442" t="s">
        <v>83</v>
      </c>
      <c r="BD3" s="442"/>
      <c r="BE3" s="442"/>
      <c r="BF3" s="442"/>
      <c r="BG3" s="442"/>
      <c r="BH3" s="442"/>
      <c r="BI3" s="442"/>
      <c r="BJ3" s="442"/>
      <c r="BK3" s="442"/>
      <c r="BL3" s="328"/>
    </row>
    <row r="4" spans="1:64" s="3" customFormat="1" ht="70.5" customHeight="1">
      <c r="A4" s="452" t="s">
        <v>84</v>
      </c>
      <c r="B4" s="443"/>
      <c r="C4" s="441" t="s">
        <v>63</v>
      </c>
      <c r="D4" s="441"/>
      <c r="E4" s="441"/>
      <c r="F4" s="441"/>
      <c r="G4" s="53"/>
      <c r="H4" s="441" t="s">
        <v>64</v>
      </c>
      <c r="I4" s="441"/>
      <c r="J4" s="441"/>
      <c r="K4" s="53"/>
      <c r="L4" s="441" t="s">
        <v>65</v>
      </c>
      <c r="M4" s="441"/>
      <c r="N4" s="441"/>
      <c r="O4" s="441"/>
      <c r="P4" s="441" t="s">
        <v>66</v>
      </c>
      <c r="Q4" s="441"/>
      <c r="R4" s="441"/>
      <c r="S4" s="441"/>
      <c r="T4" s="55"/>
      <c r="U4" s="56" t="s">
        <v>67</v>
      </c>
      <c r="V4" s="57"/>
      <c r="W4" s="57"/>
      <c r="X4" s="55"/>
      <c r="Y4" s="441" t="s">
        <v>68</v>
      </c>
      <c r="Z4" s="441"/>
      <c r="AA4" s="441"/>
      <c r="AB4" s="55"/>
      <c r="AC4" s="441" t="s">
        <v>69</v>
      </c>
      <c r="AD4" s="441"/>
      <c r="AE4" s="441"/>
      <c r="AF4" s="441"/>
      <c r="AG4" s="55"/>
      <c r="AH4" s="441" t="s">
        <v>70</v>
      </c>
      <c r="AI4" s="441"/>
      <c r="AJ4" s="441"/>
      <c r="AK4" s="55"/>
      <c r="AL4" s="441" t="s">
        <v>71</v>
      </c>
      <c r="AM4" s="441"/>
      <c r="AN4" s="441"/>
      <c r="AO4" s="441"/>
      <c r="AP4" s="441" t="s">
        <v>72</v>
      </c>
      <c r="AQ4" s="441"/>
      <c r="AR4" s="441"/>
      <c r="AS4" s="441"/>
      <c r="AT4" s="55"/>
      <c r="AU4" s="441" t="s">
        <v>73</v>
      </c>
      <c r="AV4" s="441"/>
      <c r="AW4" s="441"/>
      <c r="AX4" s="55"/>
      <c r="AY4" s="441" t="s">
        <v>74</v>
      </c>
      <c r="AZ4" s="441"/>
      <c r="BA4" s="441"/>
      <c r="BB4" s="441"/>
      <c r="BC4" s="443" t="s">
        <v>84</v>
      </c>
      <c r="BD4" s="446" t="s">
        <v>93</v>
      </c>
      <c r="BE4" s="438" t="s">
        <v>91</v>
      </c>
      <c r="BF4" s="438" t="s">
        <v>87</v>
      </c>
      <c r="BG4" s="438" t="s">
        <v>92</v>
      </c>
      <c r="BH4" s="449" t="s">
        <v>85</v>
      </c>
      <c r="BI4" s="449" t="s">
        <v>35</v>
      </c>
      <c r="BJ4" s="449" t="s">
        <v>90</v>
      </c>
      <c r="BK4" s="449" t="s">
        <v>86</v>
      </c>
      <c r="BL4" s="2"/>
    </row>
    <row r="5" spans="1:64" s="3" customFormat="1" ht="11.25" customHeight="1">
      <c r="A5" s="453"/>
      <c r="B5" s="444"/>
      <c r="C5" s="475" t="s">
        <v>329</v>
      </c>
      <c r="D5" s="465" t="s">
        <v>330</v>
      </c>
      <c r="E5" s="465" t="s">
        <v>331</v>
      </c>
      <c r="F5" s="476" t="s">
        <v>332</v>
      </c>
      <c r="G5" s="477" t="s">
        <v>333</v>
      </c>
      <c r="H5" s="475" t="s">
        <v>334</v>
      </c>
      <c r="I5" s="465" t="s">
        <v>335</v>
      </c>
      <c r="J5" s="476" t="s">
        <v>336</v>
      </c>
      <c r="K5" s="477" t="s">
        <v>337</v>
      </c>
      <c r="L5" s="475" t="s">
        <v>338</v>
      </c>
      <c r="M5" s="465" t="s">
        <v>339</v>
      </c>
      <c r="N5" s="465" t="s">
        <v>340</v>
      </c>
      <c r="O5" s="476" t="s">
        <v>341</v>
      </c>
      <c r="P5" s="464" t="s">
        <v>342</v>
      </c>
      <c r="Q5" s="465" t="s">
        <v>343</v>
      </c>
      <c r="R5" s="465" t="s">
        <v>331</v>
      </c>
      <c r="S5" s="478" t="s">
        <v>332</v>
      </c>
      <c r="T5" s="477" t="s">
        <v>344</v>
      </c>
      <c r="U5" s="475" t="s">
        <v>345</v>
      </c>
      <c r="V5" s="465" t="s">
        <v>346</v>
      </c>
      <c r="W5" s="476" t="s">
        <v>347</v>
      </c>
      <c r="X5" s="477" t="s">
        <v>348</v>
      </c>
      <c r="Y5" s="475" t="s">
        <v>349</v>
      </c>
      <c r="Z5" s="465" t="s">
        <v>350</v>
      </c>
      <c r="AA5" s="476" t="s">
        <v>351</v>
      </c>
      <c r="AB5" s="477" t="s">
        <v>352</v>
      </c>
      <c r="AC5" s="475" t="s">
        <v>353</v>
      </c>
      <c r="AD5" s="465" t="s">
        <v>350</v>
      </c>
      <c r="AE5" s="465" t="s">
        <v>351</v>
      </c>
      <c r="AF5" s="476" t="s">
        <v>354</v>
      </c>
      <c r="AG5" s="477" t="s">
        <v>355</v>
      </c>
      <c r="AH5" s="475" t="s">
        <v>356</v>
      </c>
      <c r="AI5" s="465" t="s">
        <v>335</v>
      </c>
      <c r="AJ5" s="476" t="s">
        <v>357</v>
      </c>
      <c r="AK5" s="477" t="s">
        <v>358</v>
      </c>
      <c r="AL5" s="475" t="s">
        <v>359</v>
      </c>
      <c r="AM5" s="465" t="s">
        <v>360</v>
      </c>
      <c r="AN5" s="476" t="s">
        <v>361</v>
      </c>
      <c r="AO5" s="477" t="s">
        <v>362</v>
      </c>
      <c r="AP5" s="475" t="s">
        <v>363</v>
      </c>
      <c r="AQ5" s="465" t="s">
        <v>364</v>
      </c>
      <c r="AR5" s="465" t="s">
        <v>365</v>
      </c>
      <c r="AS5" s="476" t="s">
        <v>366</v>
      </c>
      <c r="AT5" s="477" t="s">
        <v>355</v>
      </c>
      <c r="AU5" s="475" t="s">
        <v>367</v>
      </c>
      <c r="AV5" s="465" t="s">
        <v>368</v>
      </c>
      <c r="AW5" s="476" t="s">
        <v>369</v>
      </c>
      <c r="AX5" s="477" t="s">
        <v>370</v>
      </c>
      <c r="AY5" s="475" t="s">
        <v>371</v>
      </c>
      <c r="AZ5" s="465" t="s">
        <v>372</v>
      </c>
      <c r="BA5" s="465" t="s">
        <v>373</v>
      </c>
      <c r="BB5" s="478" t="s">
        <v>374</v>
      </c>
      <c r="BC5" s="444"/>
      <c r="BD5" s="447"/>
      <c r="BE5" s="439"/>
      <c r="BF5" s="439"/>
      <c r="BG5" s="439"/>
      <c r="BH5" s="450"/>
      <c r="BI5" s="450"/>
      <c r="BJ5" s="450"/>
      <c r="BK5" s="450"/>
      <c r="BL5" s="2"/>
    </row>
    <row r="6" spans="1:64" s="3" customFormat="1" ht="15.75" customHeight="1" thickBot="1">
      <c r="A6" s="453"/>
      <c r="B6" s="444"/>
      <c r="C6" s="475"/>
      <c r="D6" s="465"/>
      <c r="E6" s="465"/>
      <c r="F6" s="476"/>
      <c r="G6" s="477"/>
      <c r="H6" s="475"/>
      <c r="I6" s="465"/>
      <c r="J6" s="476"/>
      <c r="K6" s="477"/>
      <c r="L6" s="475"/>
      <c r="M6" s="465"/>
      <c r="N6" s="465"/>
      <c r="O6" s="476"/>
      <c r="P6" s="464"/>
      <c r="Q6" s="465"/>
      <c r="R6" s="466"/>
      <c r="S6" s="478"/>
      <c r="T6" s="477"/>
      <c r="U6" s="475"/>
      <c r="V6" s="465"/>
      <c r="W6" s="476"/>
      <c r="X6" s="477"/>
      <c r="Y6" s="475"/>
      <c r="Z6" s="465"/>
      <c r="AA6" s="476"/>
      <c r="AB6" s="477"/>
      <c r="AC6" s="475"/>
      <c r="AD6" s="465"/>
      <c r="AE6" s="465"/>
      <c r="AF6" s="476"/>
      <c r="AG6" s="477"/>
      <c r="AH6" s="475"/>
      <c r="AI6" s="465"/>
      <c r="AJ6" s="476"/>
      <c r="AK6" s="477"/>
      <c r="AL6" s="475"/>
      <c r="AM6" s="465"/>
      <c r="AN6" s="476"/>
      <c r="AO6" s="477"/>
      <c r="AP6" s="475"/>
      <c r="AQ6" s="465"/>
      <c r="AR6" s="465"/>
      <c r="AS6" s="476"/>
      <c r="AT6" s="477"/>
      <c r="AU6" s="475"/>
      <c r="AV6" s="465"/>
      <c r="AW6" s="476"/>
      <c r="AX6" s="477"/>
      <c r="AY6" s="475"/>
      <c r="AZ6" s="465"/>
      <c r="BA6" s="465"/>
      <c r="BB6" s="478"/>
      <c r="BC6" s="444"/>
      <c r="BD6" s="447"/>
      <c r="BE6" s="439"/>
      <c r="BF6" s="439"/>
      <c r="BG6" s="439"/>
      <c r="BH6" s="450"/>
      <c r="BI6" s="450"/>
      <c r="BJ6" s="450"/>
      <c r="BK6" s="450"/>
      <c r="BL6" s="2"/>
    </row>
    <row r="7" spans="1:64" s="3" customFormat="1" ht="23.25" customHeight="1" thickBot="1">
      <c r="A7" s="454"/>
      <c r="B7" s="445"/>
      <c r="C7" s="385">
        <v>1</v>
      </c>
      <c r="D7" s="386">
        <v>2</v>
      </c>
      <c r="E7" s="386">
        <v>3</v>
      </c>
      <c r="F7" s="387">
        <v>4</v>
      </c>
      <c r="G7" s="388">
        <v>5</v>
      </c>
      <c r="H7" s="385">
        <v>6</v>
      </c>
      <c r="I7" s="386">
        <v>7</v>
      </c>
      <c r="J7" s="387">
        <v>8</v>
      </c>
      <c r="K7" s="388">
        <v>9</v>
      </c>
      <c r="L7" s="389" t="s">
        <v>249</v>
      </c>
      <c r="M7" s="390" t="s">
        <v>250</v>
      </c>
      <c r="N7" s="390" t="s">
        <v>251</v>
      </c>
      <c r="O7" s="391" t="s">
        <v>252</v>
      </c>
      <c r="P7" s="392" t="s">
        <v>253</v>
      </c>
      <c r="Q7" s="390" t="s">
        <v>254</v>
      </c>
      <c r="R7" s="390" t="s">
        <v>255</v>
      </c>
      <c r="S7" s="393" t="s">
        <v>256</v>
      </c>
      <c r="T7" s="394" t="s">
        <v>257</v>
      </c>
      <c r="U7" s="389" t="s">
        <v>258</v>
      </c>
      <c r="V7" s="390" t="s">
        <v>259</v>
      </c>
      <c r="W7" s="391" t="s">
        <v>260</v>
      </c>
      <c r="X7" s="394" t="s">
        <v>261</v>
      </c>
      <c r="Y7" s="389" t="s">
        <v>262</v>
      </c>
      <c r="Z7" s="390" t="s">
        <v>263</v>
      </c>
      <c r="AA7" s="391" t="s">
        <v>264</v>
      </c>
      <c r="AB7" s="394" t="s">
        <v>265</v>
      </c>
      <c r="AC7" s="389" t="s">
        <v>266</v>
      </c>
      <c r="AD7" s="390" t="s">
        <v>267</v>
      </c>
      <c r="AE7" s="390" t="s">
        <v>268</v>
      </c>
      <c r="AF7" s="391" t="s">
        <v>269</v>
      </c>
      <c r="AG7" s="394" t="s">
        <v>270</v>
      </c>
      <c r="AH7" s="389" t="s">
        <v>271</v>
      </c>
      <c r="AI7" s="390" t="s">
        <v>272</v>
      </c>
      <c r="AJ7" s="391" t="s">
        <v>273</v>
      </c>
      <c r="AK7" s="394" t="s">
        <v>274</v>
      </c>
      <c r="AL7" s="389" t="s">
        <v>275</v>
      </c>
      <c r="AM7" s="390" t="s">
        <v>276</v>
      </c>
      <c r="AN7" s="391" t="s">
        <v>277</v>
      </c>
      <c r="AO7" s="394" t="s">
        <v>278</v>
      </c>
      <c r="AP7" s="389" t="s">
        <v>279</v>
      </c>
      <c r="AQ7" s="390" t="s">
        <v>280</v>
      </c>
      <c r="AR7" s="390" t="s">
        <v>281</v>
      </c>
      <c r="AS7" s="391" t="s">
        <v>282</v>
      </c>
      <c r="AT7" s="394" t="s">
        <v>283</v>
      </c>
      <c r="AU7" s="389" t="s">
        <v>284</v>
      </c>
      <c r="AV7" s="390" t="s">
        <v>285</v>
      </c>
      <c r="AW7" s="391" t="s">
        <v>286</v>
      </c>
      <c r="AX7" s="394" t="s">
        <v>287</v>
      </c>
      <c r="AY7" s="389" t="s">
        <v>288</v>
      </c>
      <c r="AZ7" s="390" t="s">
        <v>289</v>
      </c>
      <c r="BA7" s="390" t="s">
        <v>290</v>
      </c>
      <c r="BB7" s="393" t="s">
        <v>291</v>
      </c>
      <c r="BC7" s="445"/>
      <c r="BD7" s="448"/>
      <c r="BE7" s="440"/>
      <c r="BF7" s="440"/>
      <c r="BG7" s="440"/>
      <c r="BH7" s="451"/>
      <c r="BI7" s="451"/>
      <c r="BJ7" s="451"/>
      <c r="BK7" s="451"/>
      <c r="BL7" s="2"/>
    </row>
    <row r="8" spans="1:64" s="3" customFormat="1" ht="21" customHeight="1">
      <c r="A8" s="459" t="s">
        <v>12</v>
      </c>
      <c r="B8" s="460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68">
        <v>15</v>
      </c>
      <c r="R8" s="68" t="s">
        <v>305</v>
      </c>
      <c r="S8" s="42" t="s">
        <v>3</v>
      </c>
      <c r="T8" s="42" t="s">
        <v>307</v>
      </c>
      <c r="U8" s="42" t="s">
        <v>307</v>
      </c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3" t="s">
        <v>177</v>
      </c>
      <c r="AR8" s="42" t="s">
        <v>177</v>
      </c>
      <c r="AS8" s="42" t="s">
        <v>3</v>
      </c>
      <c r="AT8" s="42" t="s">
        <v>307</v>
      </c>
      <c r="AU8" s="42" t="s">
        <v>307</v>
      </c>
      <c r="AV8" s="42" t="s">
        <v>307</v>
      </c>
      <c r="AW8" s="42" t="s">
        <v>307</v>
      </c>
      <c r="AX8" s="42" t="s">
        <v>307</v>
      </c>
      <c r="AY8" s="42" t="s">
        <v>307</v>
      </c>
      <c r="AZ8" s="42" t="s">
        <v>307</v>
      </c>
      <c r="BA8" s="42" t="s">
        <v>307</v>
      </c>
      <c r="BB8" s="42" t="s">
        <v>307</v>
      </c>
      <c r="BC8" s="58" t="s">
        <v>12</v>
      </c>
      <c r="BD8" s="44">
        <v>36</v>
      </c>
      <c r="BE8" s="44">
        <v>1</v>
      </c>
      <c r="BF8" s="44">
        <v>2</v>
      </c>
      <c r="BG8" s="44"/>
      <c r="BH8" s="44">
        <v>2</v>
      </c>
      <c r="BI8" s="44"/>
      <c r="BJ8" s="44">
        <v>11</v>
      </c>
      <c r="BK8" s="44">
        <f>SUM(BD8:BJ8)</f>
        <v>52</v>
      </c>
      <c r="BL8" s="2"/>
    </row>
    <row r="9" spans="1:64" s="3" customFormat="1" ht="24" customHeight="1">
      <c r="A9" s="459" t="s">
        <v>55</v>
      </c>
      <c r="B9" s="460"/>
      <c r="C9" s="54"/>
      <c r="D9" s="54"/>
      <c r="E9" s="54"/>
      <c r="F9" s="54"/>
      <c r="G9" s="42"/>
      <c r="H9" s="42"/>
      <c r="I9" s="42"/>
      <c r="J9" s="42"/>
      <c r="K9" s="42"/>
      <c r="L9" s="42"/>
      <c r="M9" s="42"/>
      <c r="N9" s="42">
        <v>12</v>
      </c>
      <c r="O9" s="42" t="s">
        <v>305</v>
      </c>
      <c r="P9" s="42" t="s">
        <v>305</v>
      </c>
      <c r="Q9" s="42" t="s">
        <v>177</v>
      </c>
      <c r="R9" s="42" t="s">
        <v>177</v>
      </c>
      <c r="S9" s="42" t="s">
        <v>3</v>
      </c>
      <c r="T9" s="42" t="s">
        <v>307</v>
      </c>
      <c r="U9" s="42" t="s">
        <v>307</v>
      </c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305</v>
      </c>
      <c r="AM9" s="42" t="s">
        <v>305</v>
      </c>
      <c r="AN9" s="42" t="s">
        <v>177</v>
      </c>
      <c r="AO9" s="42" t="s">
        <v>177</v>
      </c>
      <c r="AP9" s="42" t="s">
        <v>177</v>
      </c>
      <c r="AQ9" s="42" t="s">
        <v>177</v>
      </c>
      <c r="AR9" s="42" t="s">
        <v>177</v>
      </c>
      <c r="AS9" s="42" t="s">
        <v>177</v>
      </c>
      <c r="AT9" s="42" t="s">
        <v>3</v>
      </c>
      <c r="AU9" s="42" t="s">
        <v>315</v>
      </c>
      <c r="AV9" s="42" t="s">
        <v>307</v>
      </c>
      <c r="AW9" s="42" t="s">
        <v>307</v>
      </c>
      <c r="AX9" s="42" t="s">
        <v>307</v>
      </c>
      <c r="AY9" s="42" t="s">
        <v>307</v>
      </c>
      <c r="AZ9" s="42" t="s">
        <v>307</v>
      </c>
      <c r="BA9" s="42" t="s">
        <v>307</v>
      </c>
      <c r="BB9" s="42" t="s">
        <v>307</v>
      </c>
      <c r="BC9" s="58" t="s">
        <v>55</v>
      </c>
      <c r="BD9" s="44">
        <v>28</v>
      </c>
      <c r="BE9" s="44">
        <v>4</v>
      </c>
      <c r="BF9" s="44">
        <v>8</v>
      </c>
      <c r="BG9" s="44"/>
      <c r="BH9" s="44">
        <v>2</v>
      </c>
      <c r="BI9" s="44"/>
      <c r="BJ9" s="44">
        <v>10</v>
      </c>
      <c r="BK9" s="44">
        <f>SUM(BD9:BJ9)</f>
        <v>52</v>
      </c>
      <c r="BL9" s="2"/>
    </row>
    <row r="10" spans="1:64" s="3" customFormat="1" ht="15" customHeight="1">
      <c r="A10" s="462" t="s">
        <v>56</v>
      </c>
      <c r="B10" s="46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>
        <v>15</v>
      </c>
      <c r="R10" s="42" t="s">
        <v>305</v>
      </c>
      <c r="S10" s="42" t="s">
        <v>305</v>
      </c>
      <c r="T10" s="42" t="s">
        <v>307</v>
      </c>
      <c r="U10" s="42" t="s">
        <v>307</v>
      </c>
      <c r="V10" s="42"/>
      <c r="W10" s="42"/>
      <c r="X10" s="42"/>
      <c r="Y10" s="42"/>
      <c r="Z10" s="42"/>
      <c r="AA10" s="42"/>
      <c r="AB10" s="42">
        <v>7</v>
      </c>
      <c r="AC10" s="42" t="s">
        <v>177</v>
      </c>
      <c r="AD10" s="42" t="s">
        <v>177</v>
      </c>
      <c r="AE10" s="42" t="s">
        <v>177</v>
      </c>
      <c r="AF10" s="42" t="s">
        <v>177</v>
      </c>
      <c r="AG10" s="42" t="s">
        <v>177</v>
      </c>
      <c r="AH10" s="42" t="s">
        <v>177</v>
      </c>
      <c r="AI10" s="42" t="s">
        <v>3</v>
      </c>
      <c r="AJ10" s="42" t="s">
        <v>13</v>
      </c>
      <c r="AK10" s="42" t="s">
        <v>13</v>
      </c>
      <c r="AL10" s="42" t="s">
        <v>13</v>
      </c>
      <c r="AM10" s="42" t="s">
        <v>13</v>
      </c>
      <c r="AN10" s="42" t="s">
        <v>306</v>
      </c>
      <c r="AO10" s="42" t="s">
        <v>306</v>
      </c>
      <c r="AP10" s="42" t="s">
        <v>306</v>
      </c>
      <c r="AQ10" s="42" t="s">
        <v>306</v>
      </c>
      <c r="AR10" s="42" t="s">
        <v>306</v>
      </c>
      <c r="AS10" s="42" t="s">
        <v>306</v>
      </c>
      <c r="AT10" s="42"/>
      <c r="AU10" s="42"/>
      <c r="AV10" s="42"/>
      <c r="AW10" s="42"/>
      <c r="AX10" s="42"/>
      <c r="AY10" s="42"/>
      <c r="AZ10" s="42"/>
      <c r="BA10" s="42"/>
      <c r="BB10" s="42"/>
      <c r="BC10" s="58" t="s">
        <v>56</v>
      </c>
      <c r="BD10" s="44">
        <v>22</v>
      </c>
      <c r="BE10" s="44">
        <v>1</v>
      </c>
      <c r="BF10" s="44">
        <v>7</v>
      </c>
      <c r="BG10" s="44">
        <v>4</v>
      </c>
      <c r="BH10" s="44">
        <v>1</v>
      </c>
      <c r="BI10" s="44">
        <v>6</v>
      </c>
      <c r="BJ10" s="44">
        <v>2</v>
      </c>
      <c r="BK10" s="44">
        <f>SUM(BD10:BJ10)</f>
        <v>43</v>
      </c>
      <c r="BL10" s="2"/>
    </row>
    <row r="11" spans="1:64" s="3" customFormat="1" ht="15" customHeight="1">
      <c r="A11" s="463" t="s">
        <v>88</v>
      </c>
      <c r="B11" s="463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60"/>
      <c r="BD11" s="60">
        <f aca="true" t="shared" si="0" ref="BD11:BK11">SUM(BD8:BD10)</f>
        <v>86</v>
      </c>
      <c r="BE11" s="60">
        <f t="shared" si="0"/>
        <v>6</v>
      </c>
      <c r="BF11" s="60">
        <f t="shared" si="0"/>
        <v>17</v>
      </c>
      <c r="BG11" s="60">
        <f t="shared" si="0"/>
        <v>4</v>
      </c>
      <c r="BH11" s="60">
        <f t="shared" si="0"/>
        <v>5</v>
      </c>
      <c r="BI11" s="60">
        <f t="shared" si="0"/>
        <v>6</v>
      </c>
      <c r="BJ11" s="60">
        <f t="shared" si="0"/>
        <v>23</v>
      </c>
      <c r="BK11" s="60">
        <f t="shared" si="0"/>
        <v>147</v>
      </c>
      <c r="BL11" s="2"/>
    </row>
    <row r="12" spans="1:64" s="3" customFormat="1" ht="31.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2"/>
    </row>
    <row r="13" spans="1:64" s="3" customFormat="1" ht="21" customHeight="1">
      <c r="A13" s="427" t="s">
        <v>89</v>
      </c>
      <c r="B13" s="427"/>
      <c r="C13" s="427"/>
      <c r="D13" s="427"/>
      <c r="E13" s="427"/>
      <c r="F13" s="427"/>
      <c r="G13" s="427"/>
      <c r="H13" s="427"/>
      <c r="I13" s="427"/>
      <c r="J13" s="47"/>
      <c r="K13" s="47"/>
      <c r="L13" s="47"/>
      <c r="M13" s="48"/>
      <c r="N13"/>
      <c r="O13"/>
      <c r="P13" s="47"/>
      <c r="Q13" s="47"/>
      <c r="R13" s="47"/>
      <c r="S13" s="47"/>
      <c r="T13" s="47"/>
      <c r="U13"/>
      <c r="V13"/>
      <c r="W13" s="49"/>
      <c r="X13" s="49"/>
      <c r="Y13" s="49"/>
      <c r="Z13" s="49"/>
      <c r="AA13" s="49"/>
      <c r="AB13" s="49"/>
      <c r="AC13" s="50"/>
      <c r="AD13"/>
      <c r="AE13" s="51"/>
      <c r="AF13" s="51"/>
      <c r="AG13" s="51"/>
      <c r="AH13" s="51"/>
      <c r="AI13" s="51"/>
      <c r="AJ13" s="51"/>
      <c r="AK13" s="51"/>
      <c r="AL13"/>
      <c r="AM13"/>
      <c r="AN13"/>
      <c r="AO13" s="49"/>
      <c r="AP13" s="49"/>
      <c r="AQ13" s="49"/>
      <c r="AR13" s="49"/>
      <c r="AS13" s="49"/>
      <c r="AT13" s="51"/>
      <c r="AU13"/>
      <c r="AV13"/>
      <c r="AW13"/>
      <c r="AX13" s="49"/>
      <c r="AY13" s="49"/>
      <c r="AZ13" s="49"/>
      <c r="BA13" s="49"/>
      <c r="BB13" s="49"/>
      <c r="BC13" s="49"/>
      <c r="BD13" s="51"/>
      <c r="BE13" s="20"/>
      <c r="BF13" s="20"/>
      <c r="BG13"/>
      <c r="BH13"/>
      <c r="BI13"/>
      <c r="BJ13"/>
      <c r="BK13"/>
      <c r="BL13" s="2"/>
    </row>
    <row r="14" spans="1:64" s="3" customFormat="1" ht="74.25" customHeight="1">
      <c r="A14" s="461" t="s">
        <v>179</v>
      </c>
      <c r="B14" s="461"/>
      <c r="C14" s="461"/>
      <c r="D14" s="461"/>
      <c r="E14" s="461"/>
      <c r="F14" s="461"/>
      <c r="G14" s="69"/>
      <c r="H14" s="69"/>
      <c r="I14" s="69"/>
      <c r="J14" s="461" t="s">
        <v>178</v>
      </c>
      <c r="K14" s="461"/>
      <c r="L14" s="461"/>
      <c r="M14" s="461"/>
      <c r="N14" s="461"/>
      <c r="O14" s="461"/>
      <c r="P14" s="461"/>
      <c r="Q14" s="69"/>
      <c r="R14" s="69"/>
      <c r="S14" s="69"/>
      <c r="T14" s="461" t="s">
        <v>180</v>
      </c>
      <c r="U14" s="461"/>
      <c r="V14" s="461"/>
      <c r="W14" s="461"/>
      <c r="X14" s="461"/>
      <c r="Y14" s="461"/>
      <c r="Z14" s="461"/>
      <c r="AA14" s="69"/>
      <c r="AB14" s="69"/>
      <c r="AC14" s="70"/>
      <c r="AD14" s="461" t="s">
        <v>35</v>
      </c>
      <c r="AE14" s="461"/>
      <c r="AF14" s="461"/>
      <c r="AG14" s="461"/>
      <c r="AH14" s="461"/>
      <c r="AI14" s="461"/>
      <c r="AJ14" s="71"/>
      <c r="AK14" s="69"/>
      <c r="AL14" s="70"/>
      <c r="AM14" s="461" t="s">
        <v>2</v>
      </c>
      <c r="AN14" s="461"/>
      <c r="AO14" s="461"/>
      <c r="AP14" s="461"/>
      <c r="AQ14" s="461"/>
      <c r="AR14" s="461"/>
      <c r="AS14" s="461"/>
      <c r="AT14" s="70"/>
      <c r="AU14" s="69"/>
      <c r="AV14" s="69"/>
      <c r="AW14" s="461" t="s">
        <v>11</v>
      </c>
      <c r="AX14" s="461"/>
      <c r="AY14" s="461"/>
      <c r="AZ14" s="461"/>
      <c r="BA14" s="461"/>
      <c r="BB14" s="461"/>
      <c r="BC14" s="70"/>
      <c r="BD14" s="461" t="s">
        <v>316</v>
      </c>
      <c r="BE14" s="461"/>
      <c r="BF14" s="461"/>
      <c r="BG14"/>
      <c r="BH14" s="52"/>
      <c r="BI14" s="52"/>
      <c r="BJ14"/>
      <c r="BK14"/>
      <c r="BL14" s="2"/>
    </row>
    <row r="15" spans="1:64" s="3" customFormat="1" ht="15" customHeight="1">
      <c r="A15" s="72"/>
      <c r="B15" s="467" t="s">
        <v>305</v>
      </c>
      <c r="C15" s="468"/>
      <c r="D15" s="72"/>
      <c r="E15" s="72"/>
      <c r="F15" s="14"/>
      <c r="G15" s="73"/>
      <c r="H15" s="73"/>
      <c r="I15" s="73"/>
      <c r="J15" s="73"/>
      <c r="K15" s="73"/>
      <c r="L15" s="469" t="s">
        <v>177</v>
      </c>
      <c r="M15" s="470"/>
      <c r="N15" s="471"/>
      <c r="O15" s="73"/>
      <c r="P15" s="73"/>
      <c r="Q15" s="73"/>
      <c r="R15" s="73"/>
      <c r="S15" s="73"/>
      <c r="T15" s="73"/>
      <c r="U15" s="14"/>
      <c r="V15" s="455" t="s">
        <v>13</v>
      </c>
      <c r="W15" s="456"/>
      <c r="X15" s="457"/>
      <c r="Y15" s="74"/>
      <c r="Z15" s="74"/>
      <c r="AA15" s="74"/>
      <c r="AB15" s="74"/>
      <c r="AC15" s="14"/>
      <c r="AD15" s="75"/>
      <c r="AE15" s="75"/>
      <c r="AF15" s="472" t="s">
        <v>306</v>
      </c>
      <c r="AG15" s="473"/>
      <c r="AH15" s="474"/>
      <c r="AI15" s="75"/>
      <c r="AJ15" s="75"/>
      <c r="AK15" s="75"/>
      <c r="AL15" s="14"/>
      <c r="AM15" s="14"/>
      <c r="AN15" s="74"/>
      <c r="AO15" s="455" t="s">
        <v>307</v>
      </c>
      <c r="AP15" s="456"/>
      <c r="AQ15" s="457"/>
      <c r="AR15" s="74"/>
      <c r="AS15" s="74"/>
      <c r="AT15" s="75"/>
      <c r="AU15" s="14"/>
      <c r="AV15" s="14"/>
      <c r="AW15" s="74"/>
      <c r="AX15" s="74"/>
      <c r="AY15" s="455" t="s">
        <v>3</v>
      </c>
      <c r="AZ15" s="456"/>
      <c r="BA15" s="457"/>
      <c r="BB15" s="74"/>
      <c r="BC15" s="74"/>
      <c r="BD15" s="75"/>
      <c r="BE15" s="404" t="s">
        <v>315</v>
      </c>
      <c r="BF15" s="14"/>
      <c r="BG15"/>
      <c r="BH15"/>
      <c r="BI15"/>
      <c r="BJ15"/>
      <c r="BK15"/>
      <c r="BL15" s="2"/>
    </row>
    <row r="16" spans="1:64" s="3" customFormat="1" ht="31.5" customHeight="1">
      <c r="A16" s="14"/>
      <c r="B16" s="14"/>
      <c r="C16" s="14"/>
      <c r="D16" s="76"/>
      <c r="E16" s="76"/>
      <c r="F16" s="76"/>
      <c r="G16" s="76"/>
      <c r="H16" s="76"/>
      <c r="I16" s="76"/>
      <c r="J16" s="76"/>
      <c r="K16" s="76"/>
      <c r="L16" s="14"/>
      <c r="M16" s="77"/>
      <c r="N16" s="62"/>
      <c r="O16" s="62"/>
      <c r="P16" s="62"/>
      <c r="Q16" s="62"/>
      <c r="R16" s="62"/>
      <c r="S16" s="62"/>
      <c r="T16" s="62"/>
      <c r="U16" s="62"/>
      <c r="V16" s="40"/>
      <c r="W16" s="77"/>
      <c r="X16" s="62"/>
      <c r="Y16" s="62"/>
      <c r="Z16" s="62"/>
      <c r="AA16" s="62"/>
      <c r="AB16" s="62"/>
      <c r="AC16" s="62"/>
      <c r="AD16" s="40"/>
      <c r="AE16" s="62"/>
      <c r="AF16" s="77"/>
      <c r="AG16" s="62"/>
      <c r="AH16" s="62"/>
      <c r="AI16" s="62"/>
      <c r="AJ16" s="62"/>
      <c r="AK16" s="40"/>
      <c r="AL16" s="40"/>
      <c r="AM16" s="61"/>
      <c r="AN16" s="40"/>
      <c r="AO16" s="77"/>
      <c r="AP16" s="62"/>
      <c r="AQ16" s="62"/>
      <c r="AR16" s="62"/>
      <c r="AS16" s="40"/>
      <c r="AT16" s="40"/>
      <c r="AU16" s="40"/>
      <c r="AV16" s="40"/>
      <c r="AW16" s="40"/>
      <c r="AX16" s="78"/>
      <c r="AY16" s="40"/>
      <c r="AZ16" s="62"/>
      <c r="BA16" s="40"/>
      <c r="BB16" s="40"/>
      <c r="BC16" s="62"/>
      <c r="BD16" s="40"/>
      <c r="BE16" s="77"/>
      <c r="BF16" s="76"/>
      <c r="BG16" s="9"/>
      <c r="BH16" s="41"/>
      <c r="BI16"/>
      <c r="BJ16" s="9"/>
      <c r="BK16" s="9"/>
      <c r="BL16" s="2"/>
    </row>
    <row r="17" spans="1:64" s="3" customFormat="1" ht="19.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79"/>
      <c r="BC17" s="79"/>
      <c r="BD17" s="79"/>
      <c r="BE17" s="79"/>
      <c r="BF17" s="79"/>
      <c r="BG17" s="2"/>
      <c r="BH17" s="2"/>
      <c r="BI17" s="2"/>
      <c r="BJ17" s="2"/>
      <c r="BK17" s="2"/>
      <c r="BL17" s="2"/>
    </row>
    <row r="18" spans="1:64" s="3" customFormat="1" ht="15" customHeight="1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4"/>
      <c r="T18" s="34"/>
      <c r="U18" s="35"/>
      <c r="V18" s="35"/>
      <c r="W18" s="35"/>
      <c r="X18" s="35"/>
      <c r="Y18" s="35"/>
      <c r="Z18" s="35"/>
      <c r="AA18" s="35"/>
      <c r="AB18" s="35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4"/>
      <c r="AR18" s="32"/>
      <c r="AS18" s="34"/>
      <c r="AT18" s="34"/>
      <c r="AU18" s="34"/>
      <c r="AV18" s="34"/>
      <c r="AW18" s="34"/>
      <c r="AX18" s="34"/>
      <c r="AY18" s="34"/>
      <c r="AZ18" s="34"/>
      <c r="BA18" s="34"/>
      <c r="BB18" s="79"/>
      <c r="BC18" s="79"/>
      <c r="BD18" s="79"/>
      <c r="BE18" s="79"/>
      <c r="BF18" s="79"/>
      <c r="BG18" s="2"/>
      <c r="BH18" s="2"/>
      <c r="BI18" s="2"/>
      <c r="BJ18" s="2"/>
      <c r="BK18" s="2"/>
      <c r="BL18" s="2"/>
    </row>
    <row r="19" spans="1:64" s="3" customFormat="1" ht="15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4"/>
      <c r="T19" s="34"/>
      <c r="U19" s="35"/>
      <c r="V19" s="35"/>
      <c r="W19" s="35"/>
      <c r="X19" s="35"/>
      <c r="Y19" s="35"/>
      <c r="Z19" s="35"/>
      <c r="AA19" s="35"/>
      <c r="AB19" s="35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4"/>
      <c r="AR19" s="32"/>
      <c r="AS19" s="34"/>
      <c r="AT19" s="34"/>
      <c r="AU19" s="34"/>
      <c r="AV19" s="34"/>
      <c r="AW19" s="34"/>
      <c r="AX19" s="34"/>
      <c r="AY19" s="34"/>
      <c r="AZ19" s="34"/>
      <c r="BA19" s="34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s="3" customFormat="1" ht="30.75" customHeight="1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4"/>
      <c r="T20" s="34"/>
      <c r="U20" s="35"/>
      <c r="V20" s="35"/>
      <c r="W20" s="35"/>
      <c r="X20" s="35"/>
      <c r="Y20" s="35"/>
      <c r="Z20" s="35"/>
      <c r="AA20" s="35"/>
      <c r="AB20" s="35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4"/>
      <c r="AR20" s="32"/>
      <c r="AS20" s="34"/>
      <c r="AT20" s="34"/>
      <c r="AU20" s="34"/>
      <c r="AV20" s="34"/>
      <c r="AW20" s="34"/>
      <c r="AX20" s="34"/>
      <c r="AY20" s="34"/>
      <c r="AZ20" s="34"/>
      <c r="BA20" s="34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s="3" customFormat="1" ht="12.75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s="3" customFormat="1" ht="32.2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53" ht="18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14"/>
      <c r="R23" s="14"/>
      <c r="S23" s="39"/>
      <c r="T23" s="39"/>
      <c r="U23" s="39"/>
      <c r="V23" s="39"/>
      <c r="W23" s="39"/>
      <c r="X23" s="39"/>
      <c r="Y23" s="39"/>
      <c r="Z23" s="39"/>
      <c r="AA23" s="14"/>
      <c r="AB23" s="14"/>
      <c r="AC23" s="39"/>
      <c r="AD23" s="39"/>
      <c r="AE23" s="39"/>
      <c r="AF23" s="39"/>
      <c r="AG23" s="39"/>
      <c r="AH23" s="14"/>
      <c r="AI23" s="14"/>
      <c r="AJ23" s="39"/>
      <c r="AK23" s="39"/>
      <c r="AL23" s="39"/>
      <c r="AM23" s="39"/>
      <c r="AN23" s="39"/>
      <c r="AO23" s="14"/>
      <c r="AP23" s="14"/>
      <c r="AQ23" s="39"/>
      <c r="AR23" s="39"/>
      <c r="AS23" s="39"/>
      <c r="AT23" s="39"/>
      <c r="AU23" s="39"/>
      <c r="AV23" s="14"/>
      <c r="AW23" s="14"/>
      <c r="AX23" s="39"/>
      <c r="AY23" s="39"/>
      <c r="AZ23" s="39"/>
      <c r="BA23" s="39"/>
    </row>
  </sheetData>
  <sheetProtection/>
  <mergeCells count="93">
    <mergeCell ref="AT5:AT6"/>
    <mergeCell ref="BB5:BB6"/>
    <mergeCell ref="AU5:AU6"/>
    <mergeCell ref="AV5:AV6"/>
    <mergeCell ref="AW5:AW6"/>
    <mergeCell ref="AX5:AX6"/>
    <mergeCell ref="AY5:AY6"/>
    <mergeCell ref="AZ5:AZ6"/>
    <mergeCell ref="BA5:BA6"/>
    <mergeCell ref="AJ5:AJ6"/>
    <mergeCell ref="AK5:AK6"/>
    <mergeCell ref="AL5:AL6"/>
    <mergeCell ref="AM5:AM6"/>
    <mergeCell ref="AN5:AN6"/>
    <mergeCell ref="AS5:AS6"/>
    <mergeCell ref="Z5:Z6"/>
    <mergeCell ref="AA5:AA6"/>
    <mergeCell ref="AQ5:AQ6"/>
    <mergeCell ref="AR5:AR6"/>
    <mergeCell ref="AF5:AF6"/>
    <mergeCell ref="AG5:AG6"/>
    <mergeCell ref="AH5:AH6"/>
    <mergeCell ref="AO5:AO6"/>
    <mergeCell ref="AP5:AP6"/>
    <mergeCell ref="AI5:AI6"/>
    <mergeCell ref="BH4:BH7"/>
    <mergeCell ref="C5:C6"/>
    <mergeCell ref="D5:D6"/>
    <mergeCell ref="E5:E6"/>
    <mergeCell ref="F5:F6"/>
    <mergeCell ref="G5:G6"/>
    <mergeCell ref="AB5:AB6"/>
    <mergeCell ref="AC5:AC6"/>
    <mergeCell ref="AD5:AD6"/>
    <mergeCell ref="AE5:AE6"/>
    <mergeCell ref="H5:H6"/>
    <mergeCell ref="I5:I6"/>
    <mergeCell ref="J5:J6"/>
    <mergeCell ref="K5:K6"/>
    <mergeCell ref="BD14:BF14"/>
    <mergeCell ref="AD14:AI14"/>
    <mergeCell ref="T5:T6"/>
    <mergeCell ref="U5:U6"/>
    <mergeCell ref="V5:V6"/>
    <mergeCell ref="W5:W6"/>
    <mergeCell ref="L4:O4"/>
    <mergeCell ref="BE4:BE7"/>
    <mergeCell ref="BF4:BF7"/>
    <mergeCell ref="L5:L6"/>
    <mergeCell ref="M5:M6"/>
    <mergeCell ref="N5:N6"/>
    <mergeCell ref="O5:O6"/>
    <mergeCell ref="X5:X6"/>
    <mergeCell ref="S5:S6"/>
    <mergeCell ref="Y5:Y6"/>
    <mergeCell ref="B15:C15"/>
    <mergeCell ref="L15:N15"/>
    <mergeCell ref="V15:X15"/>
    <mergeCell ref="AF15:AH15"/>
    <mergeCell ref="AM14:AS14"/>
    <mergeCell ref="T14:Z14"/>
    <mergeCell ref="J14:P14"/>
    <mergeCell ref="A14:F14"/>
    <mergeCell ref="C4:F4"/>
    <mergeCell ref="AW14:BB14"/>
    <mergeCell ref="A10:B10"/>
    <mergeCell ref="A11:B11"/>
    <mergeCell ref="A13:I13"/>
    <mergeCell ref="P4:S4"/>
    <mergeCell ref="A9:B9"/>
    <mergeCell ref="P5:P6"/>
    <mergeCell ref="Q5:Q6"/>
    <mergeCell ref="R5:R6"/>
    <mergeCell ref="BK4:BK7"/>
    <mergeCell ref="A4:B7"/>
    <mergeCell ref="AY15:BA15"/>
    <mergeCell ref="AO15:AQ15"/>
    <mergeCell ref="A2:BA2"/>
    <mergeCell ref="A8:B8"/>
    <mergeCell ref="AL4:AO4"/>
    <mergeCell ref="AP4:AS4"/>
    <mergeCell ref="AU4:AW4"/>
    <mergeCell ref="AY4:BB4"/>
    <mergeCell ref="BG4:BG7"/>
    <mergeCell ref="H4:J4"/>
    <mergeCell ref="Y4:AA4"/>
    <mergeCell ref="BC3:BK3"/>
    <mergeCell ref="AC4:AF4"/>
    <mergeCell ref="AH4:AJ4"/>
    <mergeCell ref="BC4:BC7"/>
    <mergeCell ref="BD4:BD7"/>
    <mergeCell ref="BI4:BI7"/>
    <mergeCell ref="BJ4:BJ7"/>
  </mergeCells>
  <printOptions/>
  <pageMargins left="0.31496062992125984" right="0.15748031496062992" top="1.0236220472440944" bottom="0.3937007874015748" header="0.5118110236220472" footer="0.1968503937007874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O239"/>
  <sheetViews>
    <sheetView view="pageBreakPreview" zoomScale="50" zoomScaleNormal="75" zoomScaleSheetLayoutView="50" zoomScalePageLayoutView="0" workbookViewId="0" topLeftCell="A73">
      <selection activeCell="R89" sqref="R89"/>
    </sheetView>
  </sheetViews>
  <sheetFormatPr defaultColWidth="9.00390625" defaultRowHeight="12.75"/>
  <cols>
    <col min="1" max="1" width="2.875" style="5" customWidth="1"/>
    <col min="2" max="2" width="21.875" style="4" customWidth="1"/>
    <col min="3" max="3" width="77.625" style="5" customWidth="1"/>
    <col min="4" max="4" width="8.375" style="5" customWidth="1"/>
    <col min="5" max="5" width="10.625" style="5" customWidth="1"/>
    <col min="6" max="7" width="8.375" style="5" customWidth="1"/>
    <col min="8" max="9" width="8.875" style="5" customWidth="1"/>
    <col min="10" max="13" width="9.75390625" style="5" customWidth="1"/>
    <col min="14" max="14" width="13.00390625" style="30" bestFit="1" customWidth="1"/>
    <col min="15" max="15" width="13.375" style="30" bestFit="1" customWidth="1"/>
    <col min="16" max="16" width="13.75390625" style="30" bestFit="1" customWidth="1"/>
    <col min="17" max="17" width="14.00390625" style="30" customWidth="1"/>
    <col min="18" max="18" width="13.75390625" style="30" bestFit="1" customWidth="1"/>
    <col min="19" max="19" width="13.375" style="30" bestFit="1" customWidth="1"/>
    <col min="20" max="20" width="13.00390625" style="30" bestFit="1" customWidth="1"/>
    <col min="21" max="21" width="13.375" style="30" bestFit="1" customWidth="1"/>
    <col min="22" max="22" width="13.00390625" style="30" bestFit="1" customWidth="1"/>
    <col min="23" max="23" width="13.375" style="30" bestFit="1" customWidth="1"/>
    <col min="24" max="24" width="11.625" style="30" customWidth="1"/>
    <col min="25" max="25" width="13.375" style="30" customWidth="1"/>
    <col min="26" max="16384" width="9.125" style="5" customWidth="1"/>
  </cols>
  <sheetData>
    <row r="1" spans="2:13" ht="50.25" customHeight="1" thickBot="1">
      <c r="B1" s="559" t="s">
        <v>222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</row>
    <row r="2" spans="2:25" ht="56.25" customHeight="1" thickBot="1">
      <c r="B2" s="479" t="s">
        <v>14</v>
      </c>
      <c r="C2" s="483" t="s">
        <v>208</v>
      </c>
      <c r="D2" s="542" t="s">
        <v>195</v>
      </c>
      <c r="E2" s="543"/>
      <c r="F2" s="543"/>
      <c r="G2" s="544"/>
      <c r="H2" s="500" t="s">
        <v>15</v>
      </c>
      <c r="I2" s="501"/>
      <c r="J2" s="501"/>
      <c r="K2" s="501"/>
      <c r="L2" s="501"/>
      <c r="M2" s="502"/>
      <c r="N2" s="545" t="s">
        <v>21</v>
      </c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6"/>
    </row>
    <row r="3" spans="2:25" ht="39.75" customHeight="1">
      <c r="B3" s="480"/>
      <c r="C3" s="484"/>
      <c r="D3" s="547" t="s">
        <v>191</v>
      </c>
      <c r="E3" s="487" t="s">
        <v>192</v>
      </c>
      <c r="F3" s="487" t="s">
        <v>193</v>
      </c>
      <c r="G3" s="551" t="s">
        <v>194</v>
      </c>
      <c r="H3" s="503" t="s">
        <v>16</v>
      </c>
      <c r="I3" s="491" t="s">
        <v>17</v>
      </c>
      <c r="J3" s="493" t="s">
        <v>18</v>
      </c>
      <c r="K3" s="494"/>
      <c r="L3" s="494"/>
      <c r="M3" s="494"/>
      <c r="N3" s="497" t="s">
        <v>310</v>
      </c>
      <c r="O3" s="498"/>
      <c r="P3" s="498"/>
      <c r="Q3" s="499"/>
      <c r="R3" s="497" t="s">
        <v>52</v>
      </c>
      <c r="S3" s="498"/>
      <c r="T3" s="498"/>
      <c r="U3" s="499"/>
      <c r="V3" s="497" t="s">
        <v>53</v>
      </c>
      <c r="W3" s="498"/>
      <c r="X3" s="498"/>
      <c r="Y3" s="499"/>
    </row>
    <row r="4" spans="2:25" ht="16.5" customHeight="1">
      <c r="B4" s="481"/>
      <c r="C4" s="485"/>
      <c r="D4" s="547"/>
      <c r="E4" s="487"/>
      <c r="F4" s="487"/>
      <c r="G4" s="551"/>
      <c r="H4" s="504"/>
      <c r="I4" s="492"/>
      <c r="J4" s="495"/>
      <c r="K4" s="496"/>
      <c r="L4" s="496"/>
      <c r="M4" s="496"/>
      <c r="N4" s="489" t="s">
        <v>292</v>
      </c>
      <c r="O4" s="490"/>
      <c r="P4" s="539" t="s">
        <v>293</v>
      </c>
      <c r="Q4" s="540"/>
      <c r="R4" s="541" t="s">
        <v>294</v>
      </c>
      <c r="S4" s="490"/>
      <c r="T4" s="539" t="s">
        <v>295</v>
      </c>
      <c r="U4" s="541"/>
      <c r="V4" s="489" t="s">
        <v>296</v>
      </c>
      <c r="W4" s="490"/>
      <c r="X4" s="549" t="s">
        <v>297</v>
      </c>
      <c r="Y4" s="550"/>
    </row>
    <row r="5" spans="2:25" ht="152.25" customHeight="1" thickBot="1">
      <c r="B5" s="482"/>
      <c r="C5" s="486"/>
      <c r="D5" s="548"/>
      <c r="E5" s="488"/>
      <c r="F5" s="488"/>
      <c r="G5" s="552"/>
      <c r="H5" s="504"/>
      <c r="I5" s="492"/>
      <c r="J5" s="366" t="s">
        <v>19</v>
      </c>
      <c r="K5" s="366" t="s">
        <v>166</v>
      </c>
      <c r="L5" s="366" t="s">
        <v>20</v>
      </c>
      <c r="M5" s="367" t="s">
        <v>167</v>
      </c>
      <c r="N5" s="331" t="s">
        <v>181</v>
      </c>
      <c r="O5" s="332" t="s">
        <v>201</v>
      </c>
      <c r="P5" s="332" t="s">
        <v>95</v>
      </c>
      <c r="Q5" s="333" t="s">
        <v>202</v>
      </c>
      <c r="R5" s="334" t="s">
        <v>182</v>
      </c>
      <c r="S5" s="332" t="s">
        <v>203</v>
      </c>
      <c r="T5" s="332" t="s">
        <v>94</v>
      </c>
      <c r="U5" s="335" t="s">
        <v>204</v>
      </c>
      <c r="V5" s="331" t="s">
        <v>183</v>
      </c>
      <c r="W5" s="335" t="s">
        <v>202</v>
      </c>
      <c r="X5" s="335" t="s">
        <v>205</v>
      </c>
      <c r="Y5" s="336" t="s">
        <v>206</v>
      </c>
    </row>
    <row r="6" spans="2:25" s="26" customFormat="1" ht="40.5" customHeight="1" thickBot="1">
      <c r="B6" s="337">
        <v>1</v>
      </c>
      <c r="C6" s="337">
        <v>2</v>
      </c>
      <c r="D6" s="338">
        <v>3</v>
      </c>
      <c r="E6" s="339">
        <v>4</v>
      </c>
      <c r="F6" s="339">
        <v>5</v>
      </c>
      <c r="G6" s="340">
        <v>7</v>
      </c>
      <c r="H6" s="341">
        <v>8</v>
      </c>
      <c r="I6" s="339">
        <v>9</v>
      </c>
      <c r="J6" s="339">
        <v>10</v>
      </c>
      <c r="K6" s="339">
        <v>11</v>
      </c>
      <c r="L6" s="339">
        <v>12</v>
      </c>
      <c r="M6" s="342">
        <v>13</v>
      </c>
      <c r="N6" s="338">
        <v>16</v>
      </c>
      <c r="O6" s="339">
        <v>17</v>
      </c>
      <c r="P6" s="339">
        <v>18</v>
      </c>
      <c r="Q6" s="340">
        <v>19</v>
      </c>
      <c r="R6" s="341">
        <v>20</v>
      </c>
      <c r="S6" s="339">
        <v>21</v>
      </c>
      <c r="T6" s="339">
        <v>22</v>
      </c>
      <c r="U6" s="342">
        <v>23</v>
      </c>
      <c r="V6" s="338">
        <v>24</v>
      </c>
      <c r="W6" s="339">
        <v>25</v>
      </c>
      <c r="X6" s="339">
        <v>26</v>
      </c>
      <c r="Y6" s="340">
        <v>27</v>
      </c>
    </row>
    <row r="7" spans="2:25" s="27" customFormat="1" ht="56.25" customHeight="1" thickBot="1">
      <c r="B7" s="359" t="s">
        <v>96</v>
      </c>
      <c r="C7" s="350" t="s">
        <v>97</v>
      </c>
      <c r="D7" s="363"/>
      <c r="E7" s="364"/>
      <c r="F7" s="364"/>
      <c r="G7" s="365"/>
      <c r="H7" s="355">
        <f>H8+H9+H10+H11+H12+H13+H14</f>
        <v>1060</v>
      </c>
      <c r="I7" s="355">
        <f>I8+I9+I10+I11+I12+I13+I14</f>
        <v>353</v>
      </c>
      <c r="J7" s="355">
        <f>J8+J9+J10+J11+J12+J13+J14</f>
        <v>707</v>
      </c>
      <c r="K7" s="355">
        <f aca="true" t="shared" si="0" ref="K7:Y7">SUM(K8:K14)</f>
        <v>209</v>
      </c>
      <c r="L7" s="355">
        <f>SUM(L8:L14)</f>
        <v>498</v>
      </c>
      <c r="M7" s="355">
        <f t="shared" si="0"/>
        <v>0</v>
      </c>
      <c r="N7" s="355">
        <f t="shared" si="0"/>
        <v>165</v>
      </c>
      <c r="O7" s="355">
        <f t="shared" si="0"/>
        <v>0</v>
      </c>
      <c r="P7" s="355">
        <f t="shared" si="0"/>
        <v>168</v>
      </c>
      <c r="Q7" s="355">
        <f t="shared" si="0"/>
        <v>0</v>
      </c>
      <c r="R7" s="355">
        <f t="shared" si="0"/>
        <v>84</v>
      </c>
      <c r="S7" s="355">
        <f t="shared" si="0"/>
        <v>0</v>
      </c>
      <c r="T7" s="355">
        <f t="shared" si="0"/>
        <v>123</v>
      </c>
      <c r="U7" s="355">
        <f t="shared" si="0"/>
        <v>0</v>
      </c>
      <c r="V7" s="355">
        <f t="shared" si="0"/>
        <v>121</v>
      </c>
      <c r="W7" s="355">
        <f t="shared" si="0"/>
        <v>0</v>
      </c>
      <c r="X7" s="355">
        <f t="shared" si="0"/>
        <v>46</v>
      </c>
      <c r="Y7" s="355">
        <f t="shared" si="0"/>
        <v>0</v>
      </c>
    </row>
    <row r="8" spans="1:40" s="28" customFormat="1" ht="36" customHeight="1" thickBot="1">
      <c r="A8" s="368"/>
      <c r="B8" s="101" t="s">
        <v>98</v>
      </c>
      <c r="C8" s="102" t="s">
        <v>99</v>
      </c>
      <c r="D8" s="122"/>
      <c r="E8" s="123"/>
      <c r="F8" s="418">
        <v>6</v>
      </c>
      <c r="G8" s="124"/>
      <c r="H8" s="231">
        <f>SUM(I8:J8)</f>
        <v>72</v>
      </c>
      <c r="I8" s="220">
        <v>24</v>
      </c>
      <c r="J8" s="232">
        <f>N8+P8+R8+T8+V8+X8</f>
        <v>48</v>
      </c>
      <c r="K8" s="233">
        <f>J8-L8</f>
        <v>40</v>
      </c>
      <c r="L8" s="220">
        <v>8</v>
      </c>
      <c r="M8" s="221"/>
      <c r="N8" s="234"/>
      <c r="O8" s="235"/>
      <c r="P8" s="235"/>
      <c r="Q8" s="236"/>
      <c r="R8" s="237"/>
      <c r="S8" s="235"/>
      <c r="T8" s="220"/>
      <c r="U8" s="221"/>
      <c r="V8" s="219">
        <v>30</v>
      </c>
      <c r="W8" s="221"/>
      <c r="X8" s="221">
        <v>18</v>
      </c>
      <c r="Y8" s="222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2:40" s="26" customFormat="1" ht="25.5" customHeight="1">
      <c r="B9" s="107" t="s">
        <v>100</v>
      </c>
      <c r="C9" s="108" t="s">
        <v>101</v>
      </c>
      <c r="D9" s="125"/>
      <c r="E9" s="126"/>
      <c r="F9" s="410" t="s">
        <v>198</v>
      </c>
      <c r="G9" s="127"/>
      <c r="H9" s="238">
        <f aca="true" t="shared" si="1" ref="H9:H14">SUM(I9:J9)</f>
        <v>72</v>
      </c>
      <c r="I9" s="224">
        <v>24</v>
      </c>
      <c r="J9" s="232">
        <f aca="true" t="shared" si="2" ref="J9:J14">N9+P9+R9+T9+V9+X9</f>
        <v>48</v>
      </c>
      <c r="K9" s="233">
        <f aca="true" t="shared" si="3" ref="K9:K29">J9-L9</f>
        <v>8</v>
      </c>
      <c r="L9" s="224">
        <v>40</v>
      </c>
      <c r="M9" s="225"/>
      <c r="N9" s="240"/>
      <c r="O9" s="241"/>
      <c r="P9" s="241"/>
      <c r="Q9" s="242"/>
      <c r="R9" s="243">
        <v>24</v>
      </c>
      <c r="S9" s="241"/>
      <c r="T9" s="224">
        <v>24</v>
      </c>
      <c r="U9" s="225"/>
      <c r="V9" s="223"/>
      <c r="W9" s="225"/>
      <c r="X9" s="225"/>
      <c r="Y9" s="226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2:40" s="26" customFormat="1" ht="24" customHeight="1">
      <c r="B10" s="107" t="s">
        <v>102</v>
      </c>
      <c r="C10" s="108" t="s">
        <v>58</v>
      </c>
      <c r="D10" s="407" t="s">
        <v>242</v>
      </c>
      <c r="E10" s="126"/>
      <c r="F10" s="126"/>
      <c r="G10" s="127"/>
      <c r="H10" s="238">
        <f t="shared" si="1"/>
        <v>72</v>
      </c>
      <c r="I10" s="224">
        <v>24</v>
      </c>
      <c r="J10" s="232">
        <f t="shared" si="2"/>
        <v>48</v>
      </c>
      <c r="K10" s="233">
        <f t="shared" si="3"/>
        <v>40</v>
      </c>
      <c r="L10" s="224">
        <v>8</v>
      </c>
      <c r="M10" s="225"/>
      <c r="N10" s="240">
        <v>48</v>
      </c>
      <c r="O10" s="241"/>
      <c r="P10" s="241"/>
      <c r="Q10" s="242"/>
      <c r="R10" s="243"/>
      <c r="S10" s="241"/>
      <c r="T10" s="224"/>
      <c r="U10" s="225"/>
      <c r="V10" s="223"/>
      <c r="W10" s="225"/>
      <c r="X10" s="225"/>
      <c r="Y10" s="226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2:40" s="29" customFormat="1" ht="27" customHeight="1">
      <c r="B11" s="107" t="s">
        <v>103</v>
      </c>
      <c r="C11" s="128" t="s">
        <v>57</v>
      </c>
      <c r="D11" s="129"/>
      <c r="E11" s="405" t="s">
        <v>243</v>
      </c>
      <c r="F11" s="405" t="s">
        <v>196</v>
      </c>
      <c r="G11" s="131"/>
      <c r="H11" s="238">
        <f t="shared" si="1"/>
        <v>258</v>
      </c>
      <c r="I11" s="239">
        <v>86</v>
      </c>
      <c r="J11" s="232">
        <f t="shared" si="2"/>
        <v>172</v>
      </c>
      <c r="K11" s="233">
        <f t="shared" si="3"/>
        <v>0</v>
      </c>
      <c r="L11" s="239">
        <v>172</v>
      </c>
      <c r="M11" s="244"/>
      <c r="N11" s="246">
        <v>30</v>
      </c>
      <c r="O11" s="247"/>
      <c r="P11" s="247">
        <v>42</v>
      </c>
      <c r="Q11" s="248"/>
      <c r="R11" s="249">
        <v>24</v>
      </c>
      <c r="S11" s="247"/>
      <c r="T11" s="224">
        <v>32</v>
      </c>
      <c r="U11" s="225"/>
      <c r="V11" s="223">
        <v>30</v>
      </c>
      <c r="W11" s="225"/>
      <c r="X11" s="225">
        <v>14</v>
      </c>
      <c r="Y11" s="226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</row>
    <row r="12" spans="2:40" s="29" customFormat="1" ht="24" customHeight="1">
      <c r="B12" s="107" t="s">
        <v>104</v>
      </c>
      <c r="C12" s="128" t="s">
        <v>4</v>
      </c>
      <c r="D12" s="129"/>
      <c r="E12" s="406" t="s">
        <v>311</v>
      </c>
      <c r="F12" s="405" t="s">
        <v>196</v>
      </c>
      <c r="G12" s="131"/>
      <c r="H12" s="238">
        <f t="shared" si="1"/>
        <v>258</v>
      </c>
      <c r="I12" s="239">
        <v>86</v>
      </c>
      <c r="J12" s="232">
        <f t="shared" si="2"/>
        <v>172</v>
      </c>
      <c r="K12" s="233">
        <f t="shared" si="3"/>
        <v>8</v>
      </c>
      <c r="L12" s="239">
        <v>164</v>
      </c>
      <c r="M12" s="244"/>
      <c r="N12" s="246">
        <v>30</v>
      </c>
      <c r="O12" s="247"/>
      <c r="P12" s="247">
        <v>42</v>
      </c>
      <c r="Q12" s="248"/>
      <c r="R12" s="249">
        <v>24</v>
      </c>
      <c r="S12" s="247"/>
      <c r="T12" s="224">
        <v>32</v>
      </c>
      <c r="U12" s="225"/>
      <c r="V12" s="223">
        <v>30</v>
      </c>
      <c r="W12" s="225"/>
      <c r="X12" s="225">
        <v>14</v>
      </c>
      <c r="Y12" s="226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</row>
    <row r="13" spans="2:40" s="29" customFormat="1" ht="36" customHeight="1">
      <c r="B13" s="107" t="s">
        <v>318</v>
      </c>
      <c r="C13" s="128" t="s">
        <v>246</v>
      </c>
      <c r="D13" s="129"/>
      <c r="E13" s="130" t="s">
        <v>244</v>
      </c>
      <c r="F13" s="405" t="s">
        <v>196</v>
      </c>
      <c r="G13" s="131"/>
      <c r="H13" s="238">
        <f t="shared" si="1"/>
        <v>220</v>
      </c>
      <c r="I13" s="239">
        <v>73</v>
      </c>
      <c r="J13" s="232">
        <f t="shared" si="2"/>
        <v>147</v>
      </c>
      <c r="K13" s="233">
        <f t="shared" si="3"/>
        <v>59</v>
      </c>
      <c r="L13" s="239">
        <v>88</v>
      </c>
      <c r="M13" s="244"/>
      <c r="N13" s="246">
        <v>27</v>
      </c>
      <c r="O13" s="247"/>
      <c r="P13" s="247">
        <v>42</v>
      </c>
      <c r="Q13" s="248"/>
      <c r="R13" s="249">
        <v>12</v>
      </c>
      <c r="S13" s="247"/>
      <c r="T13" s="224">
        <v>35</v>
      </c>
      <c r="U13" s="225"/>
      <c r="V13" s="223">
        <v>31</v>
      </c>
      <c r="W13" s="225"/>
      <c r="X13" s="225"/>
      <c r="Y13" s="226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2:40" s="29" customFormat="1" ht="36" customHeight="1" thickBot="1">
      <c r="B14" s="113" t="s">
        <v>319</v>
      </c>
      <c r="C14" s="132" t="s">
        <v>165</v>
      </c>
      <c r="D14" s="133"/>
      <c r="E14" s="134"/>
      <c r="F14" s="409" t="s">
        <v>244</v>
      </c>
      <c r="G14" s="135"/>
      <c r="H14" s="250">
        <f t="shared" si="1"/>
        <v>108</v>
      </c>
      <c r="I14" s="251">
        <v>36</v>
      </c>
      <c r="J14" s="232">
        <f t="shared" si="2"/>
        <v>72</v>
      </c>
      <c r="K14" s="233">
        <f t="shared" si="3"/>
        <v>54</v>
      </c>
      <c r="L14" s="251">
        <v>18</v>
      </c>
      <c r="M14" s="252"/>
      <c r="N14" s="254">
        <v>30</v>
      </c>
      <c r="O14" s="255"/>
      <c r="P14" s="255">
        <v>42</v>
      </c>
      <c r="Q14" s="256"/>
      <c r="R14" s="257"/>
      <c r="S14" s="255"/>
      <c r="T14" s="228"/>
      <c r="U14" s="229"/>
      <c r="V14" s="227"/>
      <c r="W14" s="229"/>
      <c r="X14" s="229"/>
      <c r="Y14" s="230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2:40" s="80" customFormat="1" ht="53.25" customHeight="1" thickBot="1">
      <c r="B15" s="359" t="s">
        <v>105</v>
      </c>
      <c r="C15" s="350" t="s">
        <v>106</v>
      </c>
      <c r="D15" s="360"/>
      <c r="E15" s="361"/>
      <c r="F15" s="361"/>
      <c r="G15" s="362"/>
      <c r="H15" s="355">
        <f>H16+H17+H18</f>
        <v>243</v>
      </c>
      <c r="I15" s="355">
        <f>I16+I17+I18</f>
        <v>81</v>
      </c>
      <c r="J15" s="355">
        <f>J16+J17+J18</f>
        <v>162</v>
      </c>
      <c r="K15" s="395">
        <f t="shared" si="3"/>
        <v>80</v>
      </c>
      <c r="L15" s="355">
        <f aca="true" t="shared" si="4" ref="L15:X15">SUM(L16:L18)</f>
        <v>82</v>
      </c>
      <c r="M15" s="358">
        <v>0</v>
      </c>
      <c r="N15" s="354">
        <f t="shared" si="4"/>
        <v>120</v>
      </c>
      <c r="O15" s="355"/>
      <c r="P15" s="355">
        <f t="shared" si="4"/>
        <v>42</v>
      </c>
      <c r="Q15" s="356"/>
      <c r="R15" s="357">
        <f t="shared" si="4"/>
        <v>0</v>
      </c>
      <c r="S15" s="355"/>
      <c r="T15" s="355">
        <f t="shared" si="4"/>
        <v>0</v>
      </c>
      <c r="U15" s="358"/>
      <c r="V15" s="354">
        <f t="shared" si="4"/>
        <v>0</v>
      </c>
      <c r="W15" s="358"/>
      <c r="X15" s="358">
        <f t="shared" si="4"/>
        <v>0</v>
      </c>
      <c r="Y15" s="356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2:40" s="81" customFormat="1" ht="42.75" customHeight="1">
      <c r="B16" s="101" t="s">
        <v>107</v>
      </c>
      <c r="C16" s="119" t="s">
        <v>59</v>
      </c>
      <c r="D16" s="408" t="s">
        <v>242</v>
      </c>
      <c r="E16" s="137"/>
      <c r="F16" s="137"/>
      <c r="G16" s="138"/>
      <c r="H16" s="258">
        <f>SUM(I16:J16)</f>
        <v>90</v>
      </c>
      <c r="I16" s="259">
        <v>30</v>
      </c>
      <c r="J16" s="260">
        <v>60</v>
      </c>
      <c r="K16" s="233">
        <f t="shared" si="3"/>
        <v>40</v>
      </c>
      <c r="L16" s="260">
        <v>20</v>
      </c>
      <c r="M16" s="261"/>
      <c r="N16" s="262">
        <v>60</v>
      </c>
      <c r="O16" s="260"/>
      <c r="P16" s="263"/>
      <c r="Q16" s="264"/>
      <c r="R16" s="265"/>
      <c r="S16" s="263"/>
      <c r="T16" s="220"/>
      <c r="U16" s="221"/>
      <c r="V16" s="219"/>
      <c r="W16" s="221"/>
      <c r="X16" s="221"/>
      <c r="Y16" s="222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</row>
    <row r="17" spans="2:25" s="25" customFormat="1" ht="42.75" customHeight="1">
      <c r="B17" s="107" t="s">
        <v>108</v>
      </c>
      <c r="C17" s="108" t="s">
        <v>109</v>
      </c>
      <c r="D17" s="125"/>
      <c r="E17" s="126"/>
      <c r="F17" s="410" t="s">
        <v>244</v>
      </c>
      <c r="G17" s="127"/>
      <c r="H17" s="266">
        <f>SUM(I17:J17)</f>
        <v>99</v>
      </c>
      <c r="I17" s="239">
        <v>33</v>
      </c>
      <c r="J17" s="239">
        <v>66</v>
      </c>
      <c r="K17" s="233">
        <f t="shared" si="3"/>
        <v>9</v>
      </c>
      <c r="L17" s="239">
        <v>57</v>
      </c>
      <c r="M17" s="244"/>
      <c r="N17" s="238">
        <v>45</v>
      </c>
      <c r="O17" s="239"/>
      <c r="P17" s="239">
        <v>21</v>
      </c>
      <c r="Q17" s="245"/>
      <c r="R17" s="267"/>
      <c r="S17" s="268"/>
      <c r="T17" s="224"/>
      <c r="U17" s="225"/>
      <c r="V17" s="223"/>
      <c r="W17" s="225"/>
      <c r="X17" s="225"/>
      <c r="Y17" s="226"/>
    </row>
    <row r="18" spans="2:25" s="25" customFormat="1" ht="42.75" customHeight="1" thickBot="1">
      <c r="B18" s="113" t="s">
        <v>320</v>
      </c>
      <c r="C18" s="121" t="s">
        <v>163</v>
      </c>
      <c r="D18" s="139"/>
      <c r="E18" s="140"/>
      <c r="F18" s="411" t="s">
        <v>244</v>
      </c>
      <c r="G18" s="141"/>
      <c r="H18" s="269">
        <f>SUM(I18:J18)</f>
        <v>54</v>
      </c>
      <c r="I18" s="251">
        <v>18</v>
      </c>
      <c r="J18" s="251">
        <v>36</v>
      </c>
      <c r="K18" s="402">
        <f t="shared" si="3"/>
        <v>31</v>
      </c>
      <c r="L18" s="251">
        <v>5</v>
      </c>
      <c r="M18" s="252"/>
      <c r="N18" s="250">
        <v>15</v>
      </c>
      <c r="O18" s="251"/>
      <c r="P18" s="251">
        <v>21</v>
      </c>
      <c r="Q18" s="253"/>
      <c r="R18" s="270"/>
      <c r="S18" s="271"/>
      <c r="T18" s="228"/>
      <c r="U18" s="229"/>
      <c r="V18" s="227"/>
      <c r="W18" s="229"/>
      <c r="X18" s="229"/>
      <c r="Y18" s="230"/>
    </row>
    <row r="19" spans="2:25" s="24" customFormat="1" ht="50.25" customHeight="1" thickBot="1">
      <c r="B19" s="349" t="s">
        <v>23</v>
      </c>
      <c r="C19" s="350" t="s">
        <v>1</v>
      </c>
      <c r="D19" s="351"/>
      <c r="E19" s="352"/>
      <c r="F19" s="352"/>
      <c r="G19" s="353"/>
      <c r="H19" s="355">
        <f>SUM(H20+H35)</f>
        <v>3341</v>
      </c>
      <c r="I19" s="355">
        <f>SUM(I20+I35)</f>
        <v>1114</v>
      </c>
      <c r="J19" s="355">
        <f>SUM(J20+J35)</f>
        <v>2227</v>
      </c>
      <c r="K19" s="403">
        <f t="shared" si="3"/>
        <v>1077</v>
      </c>
      <c r="L19" s="355">
        <f>SUM(L20+L35)</f>
        <v>1150</v>
      </c>
      <c r="M19" s="356">
        <v>6</v>
      </c>
      <c r="N19" s="354">
        <f>SUM(N20+N35)</f>
        <v>255</v>
      </c>
      <c r="O19" s="355"/>
      <c r="P19" s="355">
        <f>SUM(P20+P35)</f>
        <v>546</v>
      </c>
      <c r="Q19" s="356"/>
      <c r="R19" s="357">
        <f>SUM(R20+R35)</f>
        <v>348</v>
      </c>
      <c r="S19" s="355"/>
      <c r="T19" s="355">
        <f>SUM(T20+T35)</f>
        <v>453</v>
      </c>
      <c r="U19" s="358"/>
      <c r="V19" s="354">
        <f>SUM(V20+V35)</f>
        <v>419</v>
      </c>
      <c r="W19" s="358"/>
      <c r="X19" s="358">
        <f>SUM(X20+X35)</f>
        <v>206</v>
      </c>
      <c r="Y19" s="356"/>
    </row>
    <row r="20" spans="2:25" s="24" customFormat="1" ht="33.75" customHeight="1">
      <c r="B20" s="142" t="s">
        <v>22</v>
      </c>
      <c r="C20" s="143" t="s">
        <v>156</v>
      </c>
      <c r="D20" s="136"/>
      <c r="E20" s="137"/>
      <c r="F20" s="137"/>
      <c r="G20" s="217"/>
      <c r="H20" s="272">
        <f>SUM(H21:H29)</f>
        <v>1004</v>
      </c>
      <c r="I20" s="273">
        <f>SUM(I21:I29)</f>
        <v>335</v>
      </c>
      <c r="J20" s="273">
        <f>SUM(J21:J29)</f>
        <v>669</v>
      </c>
      <c r="K20" s="273">
        <f>K21+K22+K23+K24+K25+K26+K27+K28+K29</f>
        <v>344</v>
      </c>
      <c r="L20" s="273">
        <f>L21+L22+L23+L24+L25+L26+L27+L28+L29</f>
        <v>325</v>
      </c>
      <c r="M20" s="274">
        <f aca="true" t="shared" si="5" ref="M20:Y20">SUM(M21:M29)</f>
        <v>0</v>
      </c>
      <c r="N20" s="272">
        <f t="shared" si="5"/>
        <v>180</v>
      </c>
      <c r="O20" s="273">
        <f t="shared" si="5"/>
        <v>0</v>
      </c>
      <c r="P20" s="273">
        <f t="shared" si="5"/>
        <v>168</v>
      </c>
      <c r="Q20" s="274">
        <f t="shared" si="5"/>
        <v>0</v>
      </c>
      <c r="R20" s="275">
        <f t="shared" si="5"/>
        <v>120</v>
      </c>
      <c r="S20" s="273">
        <f t="shared" si="5"/>
        <v>0</v>
      </c>
      <c r="T20" s="273">
        <f t="shared" si="5"/>
        <v>32</v>
      </c>
      <c r="U20" s="276">
        <f t="shared" si="5"/>
        <v>0</v>
      </c>
      <c r="V20" s="272">
        <f t="shared" si="5"/>
        <v>120</v>
      </c>
      <c r="W20" s="273">
        <f t="shared" si="5"/>
        <v>0</v>
      </c>
      <c r="X20" s="273">
        <f t="shared" si="5"/>
        <v>49</v>
      </c>
      <c r="Y20" s="274">
        <f t="shared" si="5"/>
        <v>0</v>
      </c>
    </row>
    <row r="21" spans="2:25" s="25" customFormat="1" ht="33" customHeight="1">
      <c r="B21" s="144" t="s">
        <v>75</v>
      </c>
      <c r="C21" s="108" t="s">
        <v>110</v>
      </c>
      <c r="D21" s="125"/>
      <c r="E21" s="126"/>
      <c r="F21" s="410" t="s">
        <v>244</v>
      </c>
      <c r="G21" s="146" t="s">
        <v>197</v>
      </c>
      <c r="H21" s="238">
        <f>SUM(I21:J21)</f>
        <v>256</v>
      </c>
      <c r="I21" s="239">
        <v>85</v>
      </c>
      <c r="J21" s="277">
        <f aca="true" t="shared" si="6" ref="J21:J29">SUM(N21:X21)</f>
        <v>171</v>
      </c>
      <c r="K21" s="233">
        <f t="shared" si="3"/>
        <v>60</v>
      </c>
      <c r="L21" s="224">
        <v>111</v>
      </c>
      <c r="M21" s="226"/>
      <c r="N21" s="266">
        <v>60</v>
      </c>
      <c r="O21" s="279"/>
      <c r="P21" s="279">
        <v>63</v>
      </c>
      <c r="Q21" s="280"/>
      <c r="R21" s="281">
        <v>48</v>
      </c>
      <c r="S21" s="279"/>
      <c r="T21" s="224"/>
      <c r="U21" s="225"/>
      <c r="V21" s="223"/>
      <c r="W21" s="225"/>
      <c r="X21" s="225"/>
      <c r="Y21" s="226"/>
    </row>
    <row r="22" spans="2:25" s="24" customFormat="1" ht="33" customHeight="1">
      <c r="B22" s="144" t="s">
        <v>76</v>
      </c>
      <c r="C22" s="108" t="s">
        <v>111</v>
      </c>
      <c r="D22" s="125" t="s">
        <v>244</v>
      </c>
      <c r="E22" s="126"/>
      <c r="F22" s="126"/>
      <c r="G22" s="146"/>
      <c r="H22" s="238">
        <f aca="true" t="shared" si="7" ref="H22:H29">SUM(I22:J22)</f>
        <v>153</v>
      </c>
      <c r="I22" s="239">
        <f>J22/2</f>
        <v>51</v>
      </c>
      <c r="J22" s="277">
        <f t="shared" si="6"/>
        <v>102</v>
      </c>
      <c r="K22" s="233">
        <f t="shared" si="3"/>
        <v>36</v>
      </c>
      <c r="L22" s="224">
        <v>66</v>
      </c>
      <c r="M22" s="226"/>
      <c r="N22" s="266">
        <v>60</v>
      </c>
      <c r="O22" s="279"/>
      <c r="P22" s="279">
        <v>42</v>
      </c>
      <c r="Q22" s="280"/>
      <c r="R22" s="281"/>
      <c r="S22" s="279"/>
      <c r="T22" s="224"/>
      <c r="U22" s="225"/>
      <c r="V22" s="223"/>
      <c r="W22" s="225"/>
      <c r="X22" s="225"/>
      <c r="Y22" s="226"/>
    </row>
    <row r="23" spans="2:25" s="24" customFormat="1" ht="42" customHeight="1">
      <c r="B23" s="144" t="s">
        <v>77</v>
      </c>
      <c r="C23" s="108" t="s">
        <v>157</v>
      </c>
      <c r="D23" s="407" t="s">
        <v>242</v>
      </c>
      <c r="E23" s="126"/>
      <c r="F23" s="126"/>
      <c r="G23" s="146"/>
      <c r="H23" s="238">
        <f t="shared" si="7"/>
        <v>90</v>
      </c>
      <c r="I23" s="239">
        <f>J23/2</f>
        <v>30</v>
      </c>
      <c r="J23" s="277">
        <f t="shared" si="6"/>
        <v>60</v>
      </c>
      <c r="K23" s="233">
        <f t="shared" si="3"/>
        <v>26</v>
      </c>
      <c r="L23" s="224">
        <v>34</v>
      </c>
      <c r="M23" s="282"/>
      <c r="N23" s="240">
        <v>60</v>
      </c>
      <c r="O23" s="241"/>
      <c r="P23" s="241"/>
      <c r="Q23" s="242"/>
      <c r="R23" s="243"/>
      <c r="S23" s="241"/>
      <c r="T23" s="224"/>
      <c r="U23" s="225"/>
      <c r="V23" s="223"/>
      <c r="W23" s="225"/>
      <c r="X23" s="225"/>
      <c r="Y23" s="226"/>
    </row>
    <row r="24" spans="2:25" s="25" customFormat="1" ht="51" customHeight="1">
      <c r="B24" s="144" t="s">
        <v>78</v>
      </c>
      <c r="C24" s="108" t="s">
        <v>112</v>
      </c>
      <c r="D24" s="125"/>
      <c r="E24" s="126"/>
      <c r="F24" s="410" t="s">
        <v>196</v>
      </c>
      <c r="G24" s="146"/>
      <c r="H24" s="238">
        <f t="shared" si="7"/>
        <v>98</v>
      </c>
      <c r="I24" s="239">
        <v>33</v>
      </c>
      <c r="J24" s="277">
        <f t="shared" si="6"/>
        <v>65</v>
      </c>
      <c r="K24" s="233">
        <f t="shared" si="3"/>
        <v>46</v>
      </c>
      <c r="L24" s="224">
        <v>19</v>
      </c>
      <c r="M24" s="226"/>
      <c r="N24" s="240"/>
      <c r="O24" s="241"/>
      <c r="P24" s="241"/>
      <c r="Q24" s="242"/>
      <c r="R24" s="243"/>
      <c r="S24" s="241"/>
      <c r="T24" s="224"/>
      <c r="U24" s="225"/>
      <c r="V24" s="223">
        <v>30</v>
      </c>
      <c r="W24" s="225"/>
      <c r="X24" s="225">
        <v>35</v>
      </c>
      <c r="Y24" s="226"/>
    </row>
    <row r="25" spans="2:25" s="24" customFormat="1" ht="33" customHeight="1">
      <c r="B25" s="144" t="s">
        <v>79</v>
      </c>
      <c r="C25" s="108" t="s">
        <v>113</v>
      </c>
      <c r="D25" s="415" t="s">
        <v>197</v>
      </c>
      <c r="E25" s="147"/>
      <c r="F25" s="147"/>
      <c r="G25" s="218"/>
      <c r="H25" s="238">
        <f t="shared" si="7"/>
        <v>54</v>
      </c>
      <c r="I25" s="239">
        <f>J25/2</f>
        <v>18</v>
      </c>
      <c r="J25" s="277">
        <f t="shared" si="6"/>
        <v>36</v>
      </c>
      <c r="K25" s="233">
        <f t="shared" si="3"/>
        <v>16</v>
      </c>
      <c r="L25" s="277">
        <v>20</v>
      </c>
      <c r="M25" s="284"/>
      <c r="N25" s="285"/>
      <c r="O25" s="283"/>
      <c r="P25" s="283"/>
      <c r="Q25" s="284"/>
      <c r="R25" s="286">
        <v>36</v>
      </c>
      <c r="S25" s="277"/>
      <c r="T25" s="224"/>
      <c r="U25" s="225"/>
      <c r="V25" s="223"/>
      <c r="W25" s="225"/>
      <c r="X25" s="225"/>
      <c r="Y25" s="226"/>
    </row>
    <row r="26" spans="2:25" s="24" customFormat="1" ht="33" customHeight="1">
      <c r="B26" s="144" t="s">
        <v>80</v>
      </c>
      <c r="C26" s="108" t="s">
        <v>114</v>
      </c>
      <c r="D26" s="109"/>
      <c r="E26" s="110"/>
      <c r="F26" s="413">
        <v>3.4</v>
      </c>
      <c r="G26" s="111"/>
      <c r="H26" s="238">
        <f t="shared" si="7"/>
        <v>102</v>
      </c>
      <c r="I26" s="239">
        <f>J26/2</f>
        <v>34</v>
      </c>
      <c r="J26" s="277">
        <f t="shared" si="6"/>
        <v>68</v>
      </c>
      <c r="K26" s="233">
        <f t="shared" si="3"/>
        <v>32</v>
      </c>
      <c r="L26" s="224">
        <v>36</v>
      </c>
      <c r="M26" s="226"/>
      <c r="N26" s="240"/>
      <c r="O26" s="241"/>
      <c r="P26" s="241"/>
      <c r="Q26" s="242"/>
      <c r="R26" s="243">
        <v>36</v>
      </c>
      <c r="S26" s="241"/>
      <c r="T26" s="224">
        <v>32</v>
      </c>
      <c r="U26" s="225"/>
      <c r="V26" s="223"/>
      <c r="W26" s="225"/>
      <c r="X26" s="225"/>
      <c r="Y26" s="226"/>
    </row>
    <row r="27" spans="2:25" s="24" customFormat="1" ht="33" customHeight="1">
      <c r="B27" s="144" t="s">
        <v>223</v>
      </c>
      <c r="C27" s="108" t="s">
        <v>237</v>
      </c>
      <c r="D27" s="109"/>
      <c r="E27" s="110"/>
      <c r="F27" s="413">
        <v>6</v>
      </c>
      <c r="G27" s="111"/>
      <c r="H27" s="238">
        <f t="shared" si="7"/>
        <v>89</v>
      </c>
      <c r="I27" s="239">
        <v>30</v>
      </c>
      <c r="J27" s="277">
        <f t="shared" si="6"/>
        <v>59</v>
      </c>
      <c r="K27" s="233">
        <f t="shared" si="3"/>
        <v>49</v>
      </c>
      <c r="L27" s="224">
        <v>10</v>
      </c>
      <c r="M27" s="226"/>
      <c r="N27" s="240"/>
      <c r="O27" s="241"/>
      <c r="P27" s="241"/>
      <c r="Q27" s="242"/>
      <c r="R27" s="243"/>
      <c r="S27" s="241"/>
      <c r="T27" s="224"/>
      <c r="U27" s="225"/>
      <c r="V27" s="223">
        <v>45</v>
      </c>
      <c r="W27" s="225"/>
      <c r="X27" s="225">
        <v>14</v>
      </c>
      <c r="Y27" s="226"/>
    </row>
    <row r="28" spans="2:25" s="24" customFormat="1" ht="33" customHeight="1">
      <c r="B28" s="148" t="s">
        <v>321</v>
      </c>
      <c r="C28" s="149" t="s">
        <v>248</v>
      </c>
      <c r="D28" s="413">
        <v>2</v>
      </c>
      <c r="E28" s="110"/>
      <c r="F28" s="110"/>
      <c r="G28" s="111"/>
      <c r="H28" s="238">
        <f t="shared" si="7"/>
        <v>95</v>
      </c>
      <c r="I28" s="239">
        <v>32</v>
      </c>
      <c r="J28" s="277">
        <f t="shared" si="6"/>
        <v>63</v>
      </c>
      <c r="K28" s="233">
        <f t="shared" si="3"/>
        <v>44</v>
      </c>
      <c r="L28" s="224">
        <v>19</v>
      </c>
      <c r="M28" s="226"/>
      <c r="N28" s="240"/>
      <c r="O28" s="241"/>
      <c r="P28" s="241">
        <v>63</v>
      </c>
      <c r="Q28" s="242"/>
      <c r="R28" s="243"/>
      <c r="S28" s="241"/>
      <c r="T28" s="224"/>
      <c r="U28" s="225"/>
      <c r="V28" s="223"/>
      <c r="W28" s="224"/>
      <c r="X28" s="224"/>
      <c r="Y28" s="226"/>
    </row>
    <row r="29" spans="2:25" s="24" customFormat="1" ht="33" customHeight="1" thickBot="1">
      <c r="B29" s="148" t="s">
        <v>322</v>
      </c>
      <c r="C29" s="149" t="s">
        <v>164</v>
      </c>
      <c r="D29" s="110"/>
      <c r="E29" s="110"/>
      <c r="F29" s="413">
        <v>5</v>
      </c>
      <c r="G29" s="111"/>
      <c r="H29" s="238">
        <f t="shared" si="7"/>
        <v>67</v>
      </c>
      <c r="I29" s="239">
        <v>22</v>
      </c>
      <c r="J29" s="277">
        <f t="shared" si="6"/>
        <v>45</v>
      </c>
      <c r="K29" s="233">
        <f t="shared" si="3"/>
        <v>35</v>
      </c>
      <c r="L29" s="224">
        <v>10</v>
      </c>
      <c r="M29" s="226"/>
      <c r="N29" s="240"/>
      <c r="O29" s="241"/>
      <c r="P29" s="241"/>
      <c r="Q29" s="242"/>
      <c r="R29" s="243"/>
      <c r="S29" s="241"/>
      <c r="T29" s="224"/>
      <c r="U29" s="225"/>
      <c r="V29" s="223">
        <v>45</v>
      </c>
      <c r="W29" s="224"/>
      <c r="X29" s="224"/>
      <c r="Y29" s="226"/>
    </row>
    <row r="30" spans="2:25" s="24" customFormat="1" ht="33" customHeight="1" thickBot="1">
      <c r="B30" s="479" t="s">
        <v>14</v>
      </c>
      <c r="C30" s="483" t="s">
        <v>208</v>
      </c>
      <c r="D30" s="542" t="s">
        <v>195</v>
      </c>
      <c r="E30" s="543"/>
      <c r="F30" s="543"/>
      <c r="G30" s="544"/>
      <c r="H30" s="500" t="s">
        <v>15</v>
      </c>
      <c r="I30" s="501"/>
      <c r="J30" s="501"/>
      <c r="K30" s="501"/>
      <c r="L30" s="501"/>
      <c r="M30" s="502"/>
      <c r="N30" s="545" t="s">
        <v>21</v>
      </c>
      <c r="O30" s="545"/>
      <c r="P30" s="545"/>
      <c r="Q30" s="545"/>
      <c r="R30" s="545"/>
      <c r="S30" s="545"/>
      <c r="T30" s="545"/>
      <c r="U30" s="545"/>
      <c r="V30" s="545"/>
      <c r="W30" s="545"/>
      <c r="X30" s="545"/>
      <c r="Y30" s="546"/>
    </row>
    <row r="31" spans="2:25" s="24" customFormat="1" ht="33" customHeight="1">
      <c r="B31" s="480"/>
      <c r="C31" s="484"/>
      <c r="D31" s="547" t="s">
        <v>191</v>
      </c>
      <c r="E31" s="487" t="s">
        <v>192</v>
      </c>
      <c r="F31" s="487" t="s">
        <v>193</v>
      </c>
      <c r="G31" s="551" t="s">
        <v>194</v>
      </c>
      <c r="H31" s="503" t="s">
        <v>16</v>
      </c>
      <c r="I31" s="491" t="s">
        <v>17</v>
      </c>
      <c r="J31" s="493" t="s">
        <v>18</v>
      </c>
      <c r="K31" s="494"/>
      <c r="L31" s="494"/>
      <c r="M31" s="494"/>
      <c r="N31" s="497" t="s">
        <v>310</v>
      </c>
      <c r="O31" s="498"/>
      <c r="P31" s="498"/>
      <c r="Q31" s="499"/>
      <c r="R31" s="497" t="s">
        <v>52</v>
      </c>
      <c r="S31" s="498"/>
      <c r="T31" s="498"/>
      <c r="U31" s="499"/>
      <c r="V31" s="497" t="s">
        <v>53</v>
      </c>
      <c r="W31" s="498"/>
      <c r="X31" s="498"/>
      <c r="Y31" s="499"/>
    </row>
    <row r="32" spans="2:25" s="24" customFormat="1" ht="33" customHeight="1">
      <c r="B32" s="481"/>
      <c r="C32" s="485"/>
      <c r="D32" s="547"/>
      <c r="E32" s="487"/>
      <c r="F32" s="487"/>
      <c r="G32" s="551"/>
      <c r="H32" s="504"/>
      <c r="I32" s="492"/>
      <c r="J32" s="495"/>
      <c r="K32" s="496"/>
      <c r="L32" s="496"/>
      <c r="M32" s="496"/>
      <c r="N32" s="489" t="s">
        <v>292</v>
      </c>
      <c r="O32" s="490"/>
      <c r="P32" s="539" t="s">
        <v>293</v>
      </c>
      <c r="Q32" s="540"/>
      <c r="R32" s="541" t="s">
        <v>294</v>
      </c>
      <c r="S32" s="490"/>
      <c r="T32" s="539" t="s">
        <v>295</v>
      </c>
      <c r="U32" s="541"/>
      <c r="V32" s="489" t="s">
        <v>296</v>
      </c>
      <c r="W32" s="490"/>
      <c r="X32" s="549" t="s">
        <v>297</v>
      </c>
      <c r="Y32" s="550"/>
    </row>
    <row r="33" spans="2:25" s="24" customFormat="1" ht="68.25" customHeight="1" thickBot="1">
      <c r="B33" s="482"/>
      <c r="C33" s="486"/>
      <c r="D33" s="548"/>
      <c r="E33" s="488"/>
      <c r="F33" s="488"/>
      <c r="G33" s="552"/>
      <c r="H33" s="504"/>
      <c r="I33" s="492"/>
      <c r="J33" s="366" t="s">
        <v>19</v>
      </c>
      <c r="K33" s="366" t="s">
        <v>166</v>
      </c>
      <c r="L33" s="366" t="s">
        <v>20</v>
      </c>
      <c r="M33" s="367" t="s">
        <v>167</v>
      </c>
      <c r="N33" s="331" t="s">
        <v>181</v>
      </c>
      <c r="O33" s="332" t="s">
        <v>201</v>
      </c>
      <c r="P33" s="332" t="s">
        <v>95</v>
      </c>
      <c r="Q33" s="333" t="s">
        <v>202</v>
      </c>
      <c r="R33" s="334" t="s">
        <v>182</v>
      </c>
      <c r="S33" s="332" t="s">
        <v>203</v>
      </c>
      <c r="T33" s="332" t="s">
        <v>94</v>
      </c>
      <c r="U33" s="335" t="s">
        <v>204</v>
      </c>
      <c r="V33" s="331" t="s">
        <v>183</v>
      </c>
      <c r="W33" s="335" t="s">
        <v>202</v>
      </c>
      <c r="X33" s="335" t="s">
        <v>205</v>
      </c>
      <c r="Y33" s="336" t="s">
        <v>206</v>
      </c>
    </row>
    <row r="34" spans="2:25" s="24" customFormat="1" ht="33" customHeight="1" thickBot="1">
      <c r="B34" s="337">
        <v>1</v>
      </c>
      <c r="C34" s="337">
        <v>2</v>
      </c>
      <c r="D34" s="338">
        <v>3</v>
      </c>
      <c r="E34" s="339">
        <v>4</v>
      </c>
      <c r="F34" s="339">
        <v>5</v>
      </c>
      <c r="G34" s="340">
        <v>7</v>
      </c>
      <c r="H34" s="341">
        <v>8</v>
      </c>
      <c r="I34" s="339">
        <v>9</v>
      </c>
      <c r="J34" s="339">
        <v>10</v>
      </c>
      <c r="K34" s="339">
        <v>11</v>
      </c>
      <c r="L34" s="339">
        <v>12</v>
      </c>
      <c r="M34" s="342">
        <v>13</v>
      </c>
      <c r="N34" s="338">
        <v>16</v>
      </c>
      <c r="O34" s="339">
        <v>17</v>
      </c>
      <c r="P34" s="339">
        <v>18</v>
      </c>
      <c r="Q34" s="340">
        <v>19</v>
      </c>
      <c r="R34" s="341">
        <v>20</v>
      </c>
      <c r="S34" s="339">
        <v>21</v>
      </c>
      <c r="T34" s="339">
        <v>22</v>
      </c>
      <c r="U34" s="342">
        <v>23</v>
      </c>
      <c r="V34" s="338">
        <v>24</v>
      </c>
      <c r="W34" s="339">
        <v>25</v>
      </c>
      <c r="X34" s="339">
        <v>26</v>
      </c>
      <c r="Y34" s="340">
        <v>27</v>
      </c>
    </row>
    <row r="35" spans="2:25" s="24" customFormat="1" ht="48" customHeight="1" thickBot="1">
      <c r="B35" s="343" t="s">
        <v>25</v>
      </c>
      <c r="C35" s="344" t="s">
        <v>186</v>
      </c>
      <c r="D35" s="345"/>
      <c r="E35" s="346"/>
      <c r="F35" s="346"/>
      <c r="G35" s="347"/>
      <c r="H35" s="348">
        <f>H36+H42+H51+H64+H69</f>
        <v>2337</v>
      </c>
      <c r="I35" s="348">
        <f>I36+I42+I51+I64+I69</f>
        <v>779</v>
      </c>
      <c r="J35" s="348">
        <f>J36+J42+J51+J64+J69</f>
        <v>1558</v>
      </c>
      <c r="K35" s="395">
        <f aca="true" t="shared" si="8" ref="K35:K58">J35-L35</f>
        <v>733</v>
      </c>
      <c r="L35" s="348">
        <f aca="true" t="shared" si="9" ref="L35:X35">L36+L42+L51+L64+L69</f>
        <v>825</v>
      </c>
      <c r="M35" s="348">
        <f t="shared" si="9"/>
        <v>0</v>
      </c>
      <c r="N35" s="348">
        <f t="shared" si="9"/>
        <v>75</v>
      </c>
      <c r="O35" s="348">
        <f t="shared" si="9"/>
        <v>0</v>
      </c>
      <c r="P35" s="348">
        <f t="shared" si="9"/>
        <v>378</v>
      </c>
      <c r="Q35" s="348">
        <f t="shared" si="9"/>
        <v>0</v>
      </c>
      <c r="R35" s="348">
        <f t="shared" si="9"/>
        <v>228</v>
      </c>
      <c r="S35" s="348">
        <f t="shared" si="9"/>
        <v>0</v>
      </c>
      <c r="T35" s="348">
        <f t="shared" si="9"/>
        <v>421</v>
      </c>
      <c r="U35" s="348">
        <f t="shared" si="9"/>
        <v>0</v>
      </c>
      <c r="V35" s="348">
        <f t="shared" si="9"/>
        <v>299</v>
      </c>
      <c r="W35" s="348">
        <f t="shared" si="9"/>
        <v>0</v>
      </c>
      <c r="X35" s="348">
        <f t="shared" si="9"/>
        <v>157</v>
      </c>
      <c r="Y35" s="348">
        <f>SUM(Y36+Y42+Y51+Y64+Y69)</f>
        <v>0</v>
      </c>
    </row>
    <row r="36" spans="2:25" s="25" customFormat="1" ht="64.5" customHeight="1">
      <c r="B36" s="150" t="s">
        <v>24</v>
      </c>
      <c r="C36" s="151" t="s">
        <v>220</v>
      </c>
      <c r="D36" s="553">
        <v>2</v>
      </c>
      <c r="E36" s="152"/>
      <c r="F36" s="152"/>
      <c r="G36" s="153"/>
      <c r="H36" s="287">
        <f>SUM(H37:H39)</f>
        <v>288</v>
      </c>
      <c r="I36" s="288">
        <f>SUM(I37:I39)</f>
        <v>96</v>
      </c>
      <c r="J36" s="288">
        <f>SUM(J37:J39)</f>
        <v>192</v>
      </c>
      <c r="K36" s="397">
        <f t="shared" si="8"/>
        <v>81</v>
      </c>
      <c r="L36" s="288">
        <f aca="true" t="shared" si="10" ref="L36:X36">SUM(L37:L39)</f>
        <v>111</v>
      </c>
      <c r="M36" s="289"/>
      <c r="N36" s="287">
        <f t="shared" si="10"/>
        <v>45</v>
      </c>
      <c r="O36" s="288"/>
      <c r="P36" s="288">
        <f t="shared" si="10"/>
        <v>147</v>
      </c>
      <c r="Q36" s="290"/>
      <c r="R36" s="291">
        <f t="shared" si="10"/>
        <v>0</v>
      </c>
      <c r="S36" s="288"/>
      <c r="T36" s="288">
        <f t="shared" si="10"/>
        <v>0</v>
      </c>
      <c r="U36" s="289"/>
      <c r="V36" s="287">
        <f t="shared" si="10"/>
        <v>0</v>
      </c>
      <c r="W36" s="289"/>
      <c r="X36" s="289">
        <f t="shared" si="10"/>
        <v>0</v>
      </c>
      <c r="Y36" s="290"/>
    </row>
    <row r="37" spans="2:25" s="25" customFormat="1" ht="23.25">
      <c r="B37" s="154" t="s">
        <v>26</v>
      </c>
      <c r="C37" s="108" t="s">
        <v>116</v>
      </c>
      <c r="D37" s="554"/>
      <c r="E37" s="116"/>
      <c r="F37" s="116"/>
      <c r="G37" s="118"/>
      <c r="H37" s="238">
        <f>SUM(I37:J37)</f>
        <v>95</v>
      </c>
      <c r="I37" s="224">
        <v>32</v>
      </c>
      <c r="J37" s="239">
        <f>SUM(N37:X37)</f>
        <v>63</v>
      </c>
      <c r="K37" s="233">
        <f t="shared" si="8"/>
        <v>38</v>
      </c>
      <c r="L37" s="224">
        <v>25</v>
      </c>
      <c r="M37" s="225"/>
      <c r="N37" s="240"/>
      <c r="O37" s="241"/>
      <c r="P37" s="241">
        <v>63</v>
      </c>
      <c r="Q37" s="242"/>
      <c r="R37" s="243"/>
      <c r="S37" s="241"/>
      <c r="T37" s="224"/>
      <c r="U37" s="225"/>
      <c r="V37" s="223"/>
      <c r="W37" s="225"/>
      <c r="X37" s="225"/>
      <c r="Y37" s="226"/>
    </row>
    <row r="38" spans="1:41" s="67" customFormat="1" ht="47.25" customHeight="1">
      <c r="A38" s="369"/>
      <c r="B38" s="107" t="s">
        <v>61</v>
      </c>
      <c r="C38" s="108" t="s">
        <v>117</v>
      </c>
      <c r="D38" s="554"/>
      <c r="E38" s="110"/>
      <c r="F38" s="110"/>
      <c r="G38" s="112"/>
      <c r="H38" s="238">
        <f>SUM(I38:J38)</f>
        <v>130</v>
      </c>
      <c r="I38" s="224">
        <v>43</v>
      </c>
      <c r="J38" s="239">
        <f>SUM(N38:X38)</f>
        <v>87</v>
      </c>
      <c r="K38" s="233">
        <f t="shared" si="8"/>
        <v>38</v>
      </c>
      <c r="L38" s="224">
        <v>49</v>
      </c>
      <c r="M38" s="225"/>
      <c r="N38" s="240">
        <v>45</v>
      </c>
      <c r="O38" s="241"/>
      <c r="P38" s="241">
        <v>42</v>
      </c>
      <c r="Q38" s="242"/>
      <c r="R38" s="243"/>
      <c r="S38" s="241"/>
      <c r="T38" s="224"/>
      <c r="U38" s="225"/>
      <c r="V38" s="223"/>
      <c r="W38" s="225"/>
      <c r="X38" s="225"/>
      <c r="Y38" s="226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</row>
    <row r="39" spans="2:25" s="25" customFormat="1" ht="47.25" customHeight="1">
      <c r="B39" s="107" t="s">
        <v>118</v>
      </c>
      <c r="C39" s="108" t="s">
        <v>161</v>
      </c>
      <c r="D39" s="554"/>
      <c r="E39" s="110"/>
      <c r="F39" s="110"/>
      <c r="G39" s="112"/>
      <c r="H39" s="238">
        <f>SUM(I39:J39)</f>
        <v>63</v>
      </c>
      <c r="I39" s="224">
        <f>J39/2</f>
        <v>21</v>
      </c>
      <c r="J39" s="239">
        <f>SUM(N39:X39)</f>
        <v>42</v>
      </c>
      <c r="K39" s="233">
        <f t="shared" si="8"/>
        <v>5</v>
      </c>
      <c r="L39" s="293">
        <v>37</v>
      </c>
      <c r="M39" s="294"/>
      <c r="N39" s="240"/>
      <c r="O39" s="241"/>
      <c r="P39" s="241">
        <v>42</v>
      </c>
      <c r="Q39" s="242"/>
      <c r="R39" s="243"/>
      <c r="S39" s="241"/>
      <c r="T39" s="224"/>
      <c r="U39" s="225"/>
      <c r="V39" s="223"/>
      <c r="W39" s="225"/>
      <c r="X39" s="225"/>
      <c r="Y39" s="226"/>
    </row>
    <row r="40" spans="2:25" s="25" customFormat="1" ht="23.25" customHeight="1">
      <c r="B40" s="107" t="s">
        <v>27</v>
      </c>
      <c r="C40" s="108" t="s">
        <v>145</v>
      </c>
      <c r="D40" s="554"/>
      <c r="E40" s="156"/>
      <c r="F40" s="156"/>
      <c r="G40" s="145"/>
      <c r="H40" s="238">
        <f>SUM(I40:J40)</f>
        <v>36</v>
      </c>
      <c r="I40" s="224"/>
      <c r="J40" s="239">
        <f>SUM(N40:X40)</f>
        <v>36</v>
      </c>
      <c r="K40" s="233">
        <f t="shared" si="8"/>
        <v>0</v>
      </c>
      <c r="L40" s="293">
        <v>36</v>
      </c>
      <c r="M40" s="294"/>
      <c r="N40" s="240"/>
      <c r="O40" s="241">
        <v>36</v>
      </c>
      <c r="P40" s="241"/>
      <c r="Q40" s="242"/>
      <c r="R40" s="243"/>
      <c r="S40" s="241"/>
      <c r="T40" s="224"/>
      <c r="U40" s="225"/>
      <c r="V40" s="223"/>
      <c r="W40" s="225"/>
      <c r="X40" s="225"/>
      <c r="Y40" s="226"/>
    </row>
    <row r="41" spans="2:25" s="25" customFormat="1" ht="42.75" customHeight="1">
      <c r="B41" s="107" t="s">
        <v>28</v>
      </c>
      <c r="C41" s="108" t="s">
        <v>146</v>
      </c>
      <c r="D41" s="555"/>
      <c r="E41" s="156"/>
      <c r="F41" s="156"/>
      <c r="G41" s="145"/>
      <c r="H41" s="238">
        <f>SUM(I41:J41)</f>
        <v>72</v>
      </c>
      <c r="I41" s="224"/>
      <c r="J41" s="239">
        <f>SUM(N41:X41)</f>
        <v>72</v>
      </c>
      <c r="K41" s="233">
        <f t="shared" si="8"/>
        <v>0</v>
      </c>
      <c r="L41" s="293">
        <v>72</v>
      </c>
      <c r="M41" s="294"/>
      <c r="N41" s="240"/>
      <c r="O41" s="241"/>
      <c r="P41" s="241"/>
      <c r="Q41" s="242">
        <v>72</v>
      </c>
      <c r="R41" s="243"/>
      <c r="S41" s="241"/>
      <c r="T41" s="224"/>
      <c r="U41" s="225"/>
      <c r="V41" s="223"/>
      <c r="W41" s="225"/>
      <c r="X41" s="225"/>
      <c r="Y41" s="226"/>
    </row>
    <row r="42" spans="2:25" s="25" customFormat="1" ht="48.75" customHeight="1">
      <c r="B42" s="157" t="s">
        <v>29</v>
      </c>
      <c r="C42" s="158" t="s">
        <v>119</v>
      </c>
      <c r="D42" s="159"/>
      <c r="E42" s="160"/>
      <c r="F42" s="160"/>
      <c r="G42" s="161"/>
      <c r="H42" s="295">
        <f>SUM(H43:H48)</f>
        <v>702</v>
      </c>
      <c r="I42" s="296">
        <f>I43+I44+I45+I46+I47+I48</f>
        <v>234</v>
      </c>
      <c r="J42" s="296">
        <f>J43+J44+J45+J46+J47+J48</f>
        <v>468</v>
      </c>
      <c r="K42" s="296">
        <f>K43+K44+K45+K46+K47+K48</f>
        <v>210</v>
      </c>
      <c r="L42" s="296">
        <f>L43+L44+L45+L46+L47+L48</f>
        <v>258</v>
      </c>
      <c r="M42" s="297">
        <v>0</v>
      </c>
      <c r="N42" s="295">
        <f aca="true" t="shared" si="11" ref="N42:X42">SUM(N43:N48)</f>
        <v>0</v>
      </c>
      <c r="O42" s="296"/>
      <c r="P42" s="296">
        <f t="shared" si="11"/>
        <v>84</v>
      </c>
      <c r="Q42" s="298"/>
      <c r="R42" s="299">
        <f t="shared" si="11"/>
        <v>144</v>
      </c>
      <c r="S42" s="296"/>
      <c r="T42" s="296">
        <f t="shared" si="11"/>
        <v>240</v>
      </c>
      <c r="U42" s="297"/>
      <c r="V42" s="295">
        <f t="shared" si="11"/>
        <v>0</v>
      </c>
      <c r="W42" s="297"/>
      <c r="X42" s="297">
        <f t="shared" si="11"/>
        <v>0</v>
      </c>
      <c r="Y42" s="298"/>
    </row>
    <row r="43" spans="2:25" s="25" customFormat="1" ht="72" customHeight="1">
      <c r="B43" s="107" t="s">
        <v>30</v>
      </c>
      <c r="C43" s="108" t="s">
        <v>120</v>
      </c>
      <c r="D43" s="519">
        <v>4</v>
      </c>
      <c r="E43" s="156"/>
      <c r="F43" s="412">
        <v>2</v>
      </c>
      <c r="G43" s="145"/>
      <c r="H43" s="238">
        <f aca="true" t="shared" si="12" ref="H43:H48">SUM(I43:J43)</f>
        <v>147</v>
      </c>
      <c r="I43" s="224">
        <f aca="true" t="shared" si="13" ref="I43:I48">J43/2</f>
        <v>49</v>
      </c>
      <c r="J43" s="277">
        <f aca="true" t="shared" si="14" ref="J43:J48">SUM(N43:X43)</f>
        <v>98</v>
      </c>
      <c r="K43" s="233">
        <f t="shared" si="8"/>
        <v>35</v>
      </c>
      <c r="L43" s="293">
        <v>63</v>
      </c>
      <c r="M43" s="294"/>
      <c r="N43" s="240"/>
      <c r="O43" s="241"/>
      <c r="P43" s="279">
        <v>42</v>
      </c>
      <c r="Q43" s="280"/>
      <c r="R43" s="281">
        <v>24</v>
      </c>
      <c r="S43" s="279"/>
      <c r="T43" s="224">
        <v>32</v>
      </c>
      <c r="U43" s="225"/>
      <c r="V43" s="223"/>
      <c r="W43" s="225"/>
      <c r="X43" s="225"/>
      <c r="Y43" s="226"/>
    </row>
    <row r="44" spans="2:25" s="25" customFormat="1" ht="40.5">
      <c r="B44" s="107" t="s">
        <v>121</v>
      </c>
      <c r="C44" s="108" t="s">
        <v>122</v>
      </c>
      <c r="D44" s="520"/>
      <c r="E44" s="156"/>
      <c r="F44" s="156"/>
      <c r="G44" s="145"/>
      <c r="H44" s="238">
        <f t="shared" si="12"/>
        <v>108</v>
      </c>
      <c r="I44" s="224">
        <f t="shared" si="13"/>
        <v>36</v>
      </c>
      <c r="J44" s="277">
        <f t="shared" si="14"/>
        <v>72</v>
      </c>
      <c r="K44" s="233">
        <f t="shared" si="8"/>
        <v>52</v>
      </c>
      <c r="L44" s="293">
        <v>20</v>
      </c>
      <c r="M44" s="294"/>
      <c r="N44" s="240"/>
      <c r="O44" s="241"/>
      <c r="P44" s="241"/>
      <c r="Q44" s="242"/>
      <c r="R44" s="281">
        <v>24</v>
      </c>
      <c r="S44" s="279"/>
      <c r="T44" s="224">
        <v>48</v>
      </c>
      <c r="U44" s="225"/>
      <c r="V44" s="223"/>
      <c r="W44" s="225"/>
      <c r="X44" s="225"/>
      <c r="Y44" s="226"/>
    </row>
    <row r="45" spans="2:25" s="25" customFormat="1" ht="84.75" customHeight="1">
      <c r="B45" s="107" t="s">
        <v>123</v>
      </c>
      <c r="C45" s="108" t="s">
        <v>127</v>
      </c>
      <c r="D45" s="520"/>
      <c r="E45" s="156"/>
      <c r="F45" s="156"/>
      <c r="G45" s="145"/>
      <c r="H45" s="238">
        <f t="shared" si="12"/>
        <v>108</v>
      </c>
      <c r="I45" s="224">
        <f t="shared" si="13"/>
        <v>36</v>
      </c>
      <c r="J45" s="277">
        <f t="shared" si="14"/>
        <v>72</v>
      </c>
      <c r="K45" s="233">
        <f t="shared" si="8"/>
        <v>26</v>
      </c>
      <c r="L45" s="239">
        <v>46</v>
      </c>
      <c r="M45" s="300"/>
      <c r="N45" s="240"/>
      <c r="O45" s="241"/>
      <c r="P45" s="241"/>
      <c r="Q45" s="242"/>
      <c r="R45" s="281">
        <v>24</v>
      </c>
      <c r="S45" s="279"/>
      <c r="T45" s="224">
        <v>48</v>
      </c>
      <c r="U45" s="225"/>
      <c r="V45" s="223"/>
      <c r="W45" s="225"/>
      <c r="X45" s="225"/>
      <c r="Y45" s="226"/>
    </row>
    <row r="46" spans="2:25" s="25" customFormat="1" ht="40.5">
      <c r="B46" s="107" t="s">
        <v>124</v>
      </c>
      <c r="C46" s="108" t="s">
        <v>128</v>
      </c>
      <c r="D46" s="520"/>
      <c r="E46" s="156"/>
      <c r="F46" s="156"/>
      <c r="G46" s="145"/>
      <c r="H46" s="238">
        <f t="shared" si="12"/>
        <v>84</v>
      </c>
      <c r="I46" s="224">
        <f t="shared" si="13"/>
        <v>28</v>
      </c>
      <c r="J46" s="277">
        <f t="shared" si="14"/>
        <v>56</v>
      </c>
      <c r="K46" s="233">
        <f t="shared" si="8"/>
        <v>10</v>
      </c>
      <c r="L46" s="224">
        <v>46</v>
      </c>
      <c r="M46" s="225"/>
      <c r="N46" s="240"/>
      <c r="O46" s="241"/>
      <c r="P46" s="241"/>
      <c r="Q46" s="242"/>
      <c r="R46" s="281">
        <v>24</v>
      </c>
      <c r="S46" s="279"/>
      <c r="T46" s="224">
        <v>32</v>
      </c>
      <c r="U46" s="225"/>
      <c r="V46" s="223"/>
      <c r="W46" s="225"/>
      <c r="X46" s="225"/>
      <c r="Y46" s="226"/>
    </row>
    <row r="47" spans="2:25" s="25" customFormat="1" ht="40.5">
      <c r="B47" s="107" t="s">
        <v>125</v>
      </c>
      <c r="C47" s="108" t="s">
        <v>129</v>
      </c>
      <c r="D47" s="520"/>
      <c r="E47" s="123"/>
      <c r="F47" s="123"/>
      <c r="G47" s="124"/>
      <c r="H47" s="238">
        <f t="shared" si="12"/>
        <v>108</v>
      </c>
      <c r="I47" s="224">
        <f t="shared" si="13"/>
        <v>36</v>
      </c>
      <c r="J47" s="277">
        <f t="shared" si="14"/>
        <v>72</v>
      </c>
      <c r="K47" s="233">
        <f t="shared" si="8"/>
        <v>52</v>
      </c>
      <c r="L47" s="293">
        <v>20</v>
      </c>
      <c r="M47" s="294"/>
      <c r="N47" s="266"/>
      <c r="O47" s="279"/>
      <c r="P47" s="279"/>
      <c r="Q47" s="280"/>
      <c r="R47" s="281">
        <v>24</v>
      </c>
      <c r="S47" s="279"/>
      <c r="T47" s="224">
        <v>48</v>
      </c>
      <c r="U47" s="225"/>
      <c r="V47" s="223"/>
      <c r="W47" s="225"/>
      <c r="X47" s="225"/>
      <c r="Y47" s="226"/>
    </row>
    <row r="48" spans="2:25" s="25" customFormat="1" ht="40.5">
      <c r="B48" s="107" t="s">
        <v>126</v>
      </c>
      <c r="C48" s="108" t="s">
        <v>158</v>
      </c>
      <c r="D48" s="521"/>
      <c r="E48" s="156"/>
      <c r="F48" s="156"/>
      <c r="G48" s="145"/>
      <c r="H48" s="238">
        <f t="shared" si="12"/>
        <v>147</v>
      </c>
      <c r="I48" s="224">
        <f t="shared" si="13"/>
        <v>49</v>
      </c>
      <c r="J48" s="277">
        <f t="shared" si="14"/>
        <v>98</v>
      </c>
      <c r="K48" s="233">
        <f t="shared" si="8"/>
        <v>35</v>
      </c>
      <c r="L48" s="224">
        <v>63</v>
      </c>
      <c r="M48" s="225"/>
      <c r="N48" s="223"/>
      <c r="O48" s="224"/>
      <c r="P48" s="224">
        <v>42</v>
      </c>
      <c r="Q48" s="226"/>
      <c r="R48" s="301">
        <v>24</v>
      </c>
      <c r="S48" s="224"/>
      <c r="T48" s="224">
        <v>32</v>
      </c>
      <c r="U48" s="225"/>
      <c r="V48" s="223"/>
      <c r="W48" s="225"/>
      <c r="X48" s="225"/>
      <c r="Y48" s="226"/>
    </row>
    <row r="49" spans="2:25" s="25" customFormat="1" ht="23.25">
      <c r="B49" s="107" t="s">
        <v>31</v>
      </c>
      <c r="C49" s="108" t="s">
        <v>145</v>
      </c>
      <c r="D49" s="155"/>
      <c r="E49" s="412">
        <v>4</v>
      </c>
      <c r="F49" s="156"/>
      <c r="G49" s="145"/>
      <c r="H49" s="238">
        <v>72</v>
      </c>
      <c r="I49" s="224"/>
      <c r="J49" s="224">
        <v>72</v>
      </c>
      <c r="K49" s="233">
        <f t="shared" si="8"/>
        <v>0</v>
      </c>
      <c r="L49" s="224">
        <v>72</v>
      </c>
      <c r="M49" s="225"/>
      <c r="N49" s="223"/>
      <c r="O49" s="224"/>
      <c r="P49" s="224"/>
      <c r="Q49" s="226"/>
      <c r="R49" s="301"/>
      <c r="S49" s="224">
        <v>36</v>
      </c>
      <c r="T49" s="224"/>
      <c r="U49" s="225">
        <v>36</v>
      </c>
      <c r="V49" s="223"/>
      <c r="W49" s="225"/>
      <c r="X49" s="225"/>
      <c r="Y49" s="226"/>
    </row>
    <row r="50" spans="2:25" s="25" customFormat="1" ht="40.5">
      <c r="B50" s="107" t="s">
        <v>32</v>
      </c>
      <c r="C50" s="108" t="s">
        <v>146</v>
      </c>
      <c r="D50" s="155"/>
      <c r="E50" s="412">
        <v>4</v>
      </c>
      <c r="F50" s="156"/>
      <c r="G50" s="145"/>
      <c r="H50" s="238">
        <v>180</v>
      </c>
      <c r="I50" s="224"/>
      <c r="J50" s="224">
        <v>180</v>
      </c>
      <c r="K50" s="233">
        <f t="shared" si="8"/>
        <v>0</v>
      </c>
      <c r="L50" s="224">
        <v>180</v>
      </c>
      <c r="M50" s="225"/>
      <c r="N50" s="223"/>
      <c r="O50" s="224"/>
      <c r="P50" s="224"/>
      <c r="Q50" s="226"/>
      <c r="R50" s="301"/>
      <c r="S50" s="224">
        <v>36</v>
      </c>
      <c r="T50" s="224"/>
      <c r="U50" s="225">
        <v>144</v>
      </c>
      <c r="V50" s="223"/>
      <c r="W50" s="225"/>
      <c r="X50" s="225"/>
      <c r="Y50" s="226"/>
    </row>
    <row r="51" spans="2:25" s="24" customFormat="1" ht="66" customHeight="1">
      <c r="B51" s="157" t="s">
        <v>33</v>
      </c>
      <c r="C51" s="162" t="s">
        <v>187</v>
      </c>
      <c r="D51" s="419" t="s">
        <v>317</v>
      </c>
      <c r="E51" s="164"/>
      <c r="F51" s="164"/>
      <c r="G51" s="165"/>
      <c r="H51" s="302">
        <f>SUM(H52:H56)</f>
        <v>834</v>
      </c>
      <c r="I51" s="303">
        <f>SUM(I52:I56)</f>
        <v>278</v>
      </c>
      <c r="J51" s="303">
        <f>J52+J53+J54+J55+J56</f>
        <v>556</v>
      </c>
      <c r="K51" s="303">
        <f>K52+K53+K54+K55+K56</f>
        <v>318</v>
      </c>
      <c r="L51" s="303">
        <f>L52+L53+L54+L55+L56</f>
        <v>238</v>
      </c>
      <c r="M51" s="304"/>
      <c r="N51" s="302">
        <f aca="true" t="shared" si="15" ref="N51:X51">SUM(N52:N56)</f>
        <v>0</v>
      </c>
      <c r="O51" s="303"/>
      <c r="P51" s="303">
        <f t="shared" si="15"/>
        <v>0</v>
      </c>
      <c r="Q51" s="305"/>
      <c r="R51" s="306">
        <f t="shared" si="15"/>
        <v>36</v>
      </c>
      <c r="S51" s="303"/>
      <c r="T51" s="303">
        <f t="shared" si="15"/>
        <v>64</v>
      </c>
      <c r="U51" s="304"/>
      <c r="V51" s="302">
        <f t="shared" si="15"/>
        <v>299</v>
      </c>
      <c r="W51" s="304"/>
      <c r="X51" s="304">
        <f t="shared" si="15"/>
        <v>157</v>
      </c>
      <c r="Y51" s="305"/>
    </row>
    <row r="52" spans="2:25" s="25" customFormat="1" ht="40.5">
      <c r="B52" s="120" t="s">
        <v>34</v>
      </c>
      <c r="C52" s="120" t="s">
        <v>130</v>
      </c>
      <c r="D52" s="556">
        <v>6</v>
      </c>
      <c r="E52" s="156"/>
      <c r="F52" s="412">
        <v>4</v>
      </c>
      <c r="G52" s="145"/>
      <c r="H52" s="223">
        <f>SUM(I52:J52)</f>
        <v>102</v>
      </c>
      <c r="I52" s="224">
        <f>J52/2</f>
        <v>34</v>
      </c>
      <c r="J52" s="224">
        <f aca="true" t="shared" si="16" ref="J52:J57">SUM(N52:X52)</f>
        <v>68</v>
      </c>
      <c r="K52" s="233">
        <f t="shared" si="8"/>
        <v>46</v>
      </c>
      <c r="L52" s="224">
        <v>22</v>
      </c>
      <c r="M52" s="225"/>
      <c r="N52" s="223"/>
      <c r="O52" s="224"/>
      <c r="P52" s="224"/>
      <c r="Q52" s="226"/>
      <c r="R52" s="301">
        <v>36</v>
      </c>
      <c r="S52" s="224"/>
      <c r="T52" s="224">
        <v>32</v>
      </c>
      <c r="U52" s="225"/>
      <c r="V52" s="223"/>
      <c r="W52" s="225"/>
      <c r="X52" s="225"/>
      <c r="Y52" s="226"/>
    </row>
    <row r="53" spans="2:25" s="25" customFormat="1" ht="23.25">
      <c r="B53" s="108" t="s">
        <v>131</v>
      </c>
      <c r="C53" s="120" t="s">
        <v>132</v>
      </c>
      <c r="D53" s="557"/>
      <c r="E53" s="156"/>
      <c r="F53" s="156"/>
      <c r="G53" s="145"/>
      <c r="H53" s="223">
        <f>SUM(I53:J53)</f>
        <v>216</v>
      </c>
      <c r="I53" s="224">
        <v>72</v>
      </c>
      <c r="J53" s="224">
        <f t="shared" si="16"/>
        <v>144</v>
      </c>
      <c r="K53" s="233">
        <f t="shared" si="8"/>
        <v>105</v>
      </c>
      <c r="L53" s="224">
        <v>39</v>
      </c>
      <c r="M53" s="225"/>
      <c r="N53" s="223"/>
      <c r="O53" s="224"/>
      <c r="P53" s="224"/>
      <c r="Q53" s="226"/>
      <c r="R53" s="301"/>
      <c r="S53" s="224"/>
      <c r="T53" s="224">
        <v>32</v>
      </c>
      <c r="U53" s="225"/>
      <c r="V53" s="223">
        <v>39</v>
      </c>
      <c r="W53" s="225"/>
      <c r="X53" s="225">
        <v>73</v>
      </c>
      <c r="Y53" s="226"/>
    </row>
    <row r="54" spans="2:25" s="25" customFormat="1" ht="53.25" customHeight="1">
      <c r="B54" s="120" t="s">
        <v>133</v>
      </c>
      <c r="C54" s="120" t="s">
        <v>135</v>
      </c>
      <c r="D54" s="557"/>
      <c r="E54" s="156"/>
      <c r="F54" s="156"/>
      <c r="G54" s="145"/>
      <c r="H54" s="223">
        <f>SUM(I54:J54)</f>
        <v>201</v>
      </c>
      <c r="I54" s="224">
        <f>J54/2</f>
        <v>67</v>
      </c>
      <c r="J54" s="224">
        <f t="shared" si="16"/>
        <v>134</v>
      </c>
      <c r="K54" s="233">
        <f t="shared" si="8"/>
        <v>47</v>
      </c>
      <c r="L54" s="224">
        <v>87</v>
      </c>
      <c r="M54" s="225"/>
      <c r="N54" s="223"/>
      <c r="O54" s="224"/>
      <c r="P54" s="224"/>
      <c r="Q54" s="226"/>
      <c r="R54" s="301"/>
      <c r="S54" s="224"/>
      <c r="T54" s="224"/>
      <c r="U54" s="225"/>
      <c r="V54" s="223">
        <v>92</v>
      </c>
      <c r="W54" s="225"/>
      <c r="X54" s="225">
        <v>42</v>
      </c>
      <c r="Y54" s="226"/>
    </row>
    <row r="55" spans="2:25" s="25" customFormat="1" ht="32.25" customHeight="1">
      <c r="B55" s="120" t="s">
        <v>134</v>
      </c>
      <c r="C55" s="120" t="s">
        <v>136</v>
      </c>
      <c r="D55" s="557"/>
      <c r="E55" s="156"/>
      <c r="F55" s="156"/>
      <c r="G55" s="145"/>
      <c r="H55" s="223">
        <f>SUM(I55:J55)</f>
        <v>202</v>
      </c>
      <c r="I55" s="224">
        <v>67</v>
      </c>
      <c r="J55" s="224">
        <f t="shared" si="16"/>
        <v>135</v>
      </c>
      <c r="K55" s="233">
        <f t="shared" si="8"/>
        <v>95</v>
      </c>
      <c r="L55" s="224">
        <v>40</v>
      </c>
      <c r="M55" s="225"/>
      <c r="N55" s="223"/>
      <c r="O55" s="224"/>
      <c r="P55" s="224"/>
      <c r="Q55" s="226"/>
      <c r="R55" s="301"/>
      <c r="S55" s="224"/>
      <c r="T55" s="224"/>
      <c r="U55" s="225"/>
      <c r="V55" s="223">
        <v>93</v>
      </c>
      <c r="W55" s="225"/>
      <c r="X55" s="225">
        <v>42</v>
      </c>
      <c r="Y55" s="226"/>
    </row>
    <row r="56" spans="2:25" s="25" customFormat="1" ht="42.75" customHeight="1">
      <c r="B56" s="120" t="s">
        <v>224</v>
      </c>
      <c r="C56" s="120" t="s">
        <v>162</v>
      </c>
      <c r="D56" s="557"/>
      <c r="E56" s="156"/>
      <c r="F56" s="156"/>
      <c r="G56" s="145"/>
      <c r="H56" s="223">
        <f>SUM(I56:J56)</f>
        <v>113</v>
      </c>
      <c r="I56" s="224">
        <v>38</v>
      </c>
      <c r="J56" s="224">
        <f t="shared" si="16"/>
        <v>75</v>
      </c>
      <c r="K56" s="233">
        <f t="shared" si="8"/>
        <v>25</v>
      </c>
      <c r="L56" s="224">
        <v>50</v>
      </c>
      <c r="M56" s="225"/>
      <c r="N56" s="223"/>
      <c r="O56" s="224"/>
      <c r="P56" s="224"/>
      <c r="Q56" s="226"/>
      <c r="R56" s="301"/>
      <c r="S56" s="224"/>
      <c r="T56" s="224"/>
      <c r="U56" s="225"/>
      <c r="V56" s="223">
        <v>75</v>
      </c>
      <c r="W56" s="225"/>
      <c r="X56" s="225"/>
      <c r="Y56" s="226"/>
    </row>
    <row r="57" spans="2:25" s="24" customFormat="1" ht="27" customHeight="1">
      <c r="B57" s="107" t="s">
        <v>43</v>
      </c>
      <c r="C57" s="108" t="s">
        <v>145</v>
      </c>
      <c r="D57" s="557"/>
      <c r="E57" s="167"/>
      <c r="F57" s="167"/>
      <c r="G57" s="168"/>
      <c r="H57" s="223">
        <v>72</v>
      </c>
      <c r="I57" s="224"/>
      <c r="J57" s="224">
        <f t="shared" si="16"/>
        <v>72</v>
      </c>
      <c r="K57" s="233">
        <v>0</v>
      </c>
      <c r="L57" s="224">
        <v>72</v>
      </c>
      <c r="M57" s="225"/>
      <c r="N57" s="223"/>
      <c r="O57" s="224"/>
      <c r="P57" s="224"/>
      <c r="Q57" s="226"/>
      <c r="R57" s="301"/>
      <c r="S57" s="224"/>
      <c r="T57" s="224"/>
      <c r="U57" s="225"/>
      <c r="V57" s="223"/>
      <c r="W57" s="225">
        <v>72</v>
      </c>
      <c r="X57" s="225"/>
      <c r="Y57" s="226"/>
    </row>
    <row r="58" spans="2:25" s="24" customFormat="1" ht="46.5" customHeight="1" thickBot="1">
      <c r="B58" s="107" t="s">
        <v>44</v>
      </c>
      <c r="C58" s="108" t="s">
        <v>146</v>
      </c>
      <c r="D58" s="558"/>
      <c r="E58" s="167"/>
      <c r="F58" s="167"/>
      <c r="G58" s="168"/>
      <c r="H58" s="223">
        <v>216</v>
      </c>
      <c r="I58" s="224"/>
      <c r="J58" s="224">
        <v>216</v>
      </c>
      <c r="K58" s="233">
        <f t="shared" si="8"/>
        <v>0</v>
      </c>
      <c r="L58" s="224">
        <v>216</v>
      </c>
      <c r="M58" s="225"/>
      <c r="N58" s="223"/>
      <c r="O58" s="224"/>
      <c r="P58" s="224"/>
      <c r="Q58" s="226"/>
      <c r="R58" s="301"/>
      <c r="S58" s="224"/>
      <c r="T58" s="224"/>
      <c r="U58" s="225"/>
      <c r="V58" s="223"/>
      <c r="W58" s="225"/>
      <c r="X58" s="225"/>
      <c r="Y58" s="226">
        <v>216</v>
      </c>
    </row>
    <row r="59" spans="2:25" s="24" customFormat="1" ht="55.5" customHeight="1" thickBot="1">
      <c r="B59" s="479" t="s">
        <v>14</v>
      </c>
      <c r="C59" s="483" t="s">
        <v>208</v>
      </c>
      <c r="D59" s="542" t="s">
        <v>195</v>
      </c>
      <c r="E59" s="543"/>
      <c r="F59" s="543"/>
      <c r="G59" s="544"/>
      <c r="H59" s="500" t="s">
        <v>15</v>
      </c>
      <c r="I59" s="501"/>
      <c r="J59" s="501"/>
      <c r="K59" s="501"/>
      <c r="L59" s="501"/>
      <c r="M59" s="502"/>
      <c r="N59" s="545" t="s">
        <v>21</v>
      </c>
      <c r="O59" s="545"/>
      <c r="P59" s="545"/>
      <c r="Q59" s="545"/>
      <c r="R59" s="545"/>
      <c r="S59" s="545"/>
      <c r="T59" s="545"/>
      <c r="U59" s="545"/>
      <c r="V59" s="545"/>
      <c r="W59" s="545"/>
      <c r="X59" s="545"/>
      <c r="Y59" s="546"/>
    </row>
    <row r="60" spans="2:25" s="24" customFormat="1" ht="46.5" customHeight="1">
      <c r="B60" s="480"/>
      <c r="C60" s="484"/>
      <c r="D60" s="547" t="s">
        <v>191</v>
      </c>
      <c r="E60" s="487" t="s">
        <v>192</v>
      </c>
      <c r="F60" s="487" t="s">
        <v>193</v>
      </c>
      <c r="G60" s="551" t="s">
        <v>194</v>
      </c>
      <c r="H60" s="503" t="s">
        <v>16</v>
      </c>
      <c r="I60" s="491" t="s">
        <v>17</v>
      </c>
      <c r="J60" s="493" t="s">
        <v>18</v>
      </c>
      <c r="K60" s="494"/>
      <c r="L60" s="494"/>
      <c r="M60" s="494"/>
      <c r="N60" s="497" t="s">
        <v>310</v>
      </c>
      <c r="O60" s="498"/>
      <c r="P60" s="498"/>
      <c r="Q60" s="499"/>
      <c r="R60" s="497" t="s">
        <v>52</v>
      </c>
      <c r="S60" s="498"/>
      <c r="T60" s="498"/>
      <c r="U60" s="499"/>
      <c r="V60" s="497" t="s">
        <v>53</v>
      </c>
      <c r="W60" s="498"/>
      <c r="X60" s="498"/>
      <c r="Y60" s="499"/>
    </row>
    <row r="61" spans="2:25" s="24" customFormat="1" ht="46.5" customHeight="1">
      <c r="B61" s="481"/>
      <c r="C61" s="485"/>
      <c r="D61" s="547"/>
      <c r="E61" s="487"/>
      <c r="F61" s="487"/>
      <c r="G61" s="551"/>
      <c r="H61" s="504"/>
      <c r="I61" s="492"/>
      <c r="J61" s="495"/>
      <c r="K61" s="496"/>
      <c r="L61" s="496"/>
      <c r="M61" s="496"/>
      <c r="N61" s="489" t="s">
        <v>292</v>
      </c>
      <c r="O61" s="490"/>
      <c r="P61" s="539" t="s">
        <v>293</v>
      </c>
      <c r="Q61" s="540"/>
      <c r="R61" s="541" t="s">
        <v>294</v>
      </c>
      <c r="S61" s="490"/>
      <c r="T61" s="539" t="s">
        <v>295</v>
      </c>
      <c r="U61" s="541"/>
      <c r="V61" s="489" t="s">
        <v>296</v>
      </c>
      <c r="W61" s="490"/>
      <c r="X61" s="549" t="s">
        <v>297</v>
      </c>
      <c r="Y61" s="550"/>
    </row>
    <row r="62" spans="2:25" s="24" customFormat="1" ht="46.5" customHeight="1" thickBot="1">
      <c r="B62" s="482"/>
      <c r="C62" s="486"/>
      <c r="D62" s="548"/>
      <c r="E62" s="488"/>
      <c r="F62" s="488"/>
      <c r="G62" s="552"/>
      <c r="H62" s="504"/>
      <c r="I62" s="492"/>
      <c r="J62" s="366" t="s">
        <v>19</v>
      </c>
      <c r="K62" s="366" t="s">
        <v>166</v>
      </c>
      <c r="L62" s="366" t="s">
        <v>20</v>
      </c>
      <c r="M62" s="367" t="s">
        <v>167</v>
      </c>
      <c r="N62" s="331" t="s">
        <v>181</v>
      </c>
      <c r="O62" s="332" t="s">
        <v>201</v>
      </c>
      <c r="P62" s="332" t="s">
        <v>95</v>
      </c>
      <c r="Q62" s="333" t="s">
        <v>202</v>
      </c>
      <c r="R62" s="334" t="s">
        <v>182</v>
      </c>
      <c r="S62" s="332" t="s">
        <v>203</v>
      </c>
      <c r="T62" s="332" t="s">
        <v>94</v>
      </c>
      <c r="U62" s="335" t="s">
        <v>204</v>
      </c>
      <c r="V62" s="331" t="s">
        <v>183</v>
      </c>
      <c r="W62" s="335" t="s">
        <v>202</v>
      </c>
      <c r="X62" s="335" t="s">
        <v>205</v>
      </c>
      <c r="Y62" s="336" t="s">
        <v>206</v>
      </c>
    </row>
    <row r="63" spans="2:25" s="24" customFormat="1" ht="24" customHeight="1" thickBot="1">
      <c r="B63" s="337">
        <v>1</v>
      </c>
      <c r="C63" s="337">
        <v>2</v>
      </c>
      <c r="D63" s="338">
        <v>3</v>
      </c>
      <c r="E63" s="339">
        <v>4</v>
      </c>
      <c r="F63" s="339">
        <v>5</v>
      </c>
      <c r="G63" s="340">
        <v>7</v>
      </c>
      <c r="H63" s="341">
        <v>8</v>
      </c>
      <c r="I63" s="339">
        <v>9</v>
      </c>
      <c r="J63" s="339">
        <v>10</v>
      </c>
      <c r="K63" s="339">
        <v>11</v>
      </c>
      <c r="L63" s="339">
        <v>12</v>
      </c>
      <c r="M63" s="342">
        <v>13</v>
      </c>
      <c r="N63" s="338">
        <v>16</v>
      </c>
      <c r="O63" s="339">
        <v>17</v>
      </c>
      <c r="P63" s="339">
        <v>18</v>
      </c>
      <c r="Q63" s="340">
        <v>19</v>
      </c>
      <c r="R63" s="341">
        <v>20</v>
      </c>
      <c r="S63" s="339">
        <v>21</v>
      </c>
      <c r="T63" s="339">
        <v>22</v>
      </c>
      <c r="U63" s="342">
        <v>23</v>
      </c>
      <c r="V63" s="338">
        <v>24</v>
      </c>
      <c r="W63" s="339">
        <v>25</v>
      </c>
      <c r="X63" s="339">
        <v>26</v>
      </c>
      <c r="Y63" s="340">
        <v>27</v>
      </c>
    </row>
    <row r="64" spans="2:25" s="24" customFormat="1" ht="40.5">
      <c r="B64" s="157" t="s">
        <v>137</v>
      </c>
      <c r="C64" s="162" t="s">
        <v>138</v>
      </c>
      <c r="D64" s="163"/>
      <c r="E64" s="164"/>
      <c r="F64" s="164"/>
      <c r="G64" s="165"/>
      <c r="H64" s="398">
        <f>H65+H66</f>
        <v>194</v>
      </c>
      <c r="I64" s="398">
        <f>I65+I66</f>
        <v>65</v>
      </c>
      <c r="J64" s="398">
        <f>J65+J66</f>
        <v>129</v>
      </c>
      <c r="K64" s="396">
        <f aca="true" t="shared" si="17" ref="K64:K73">J64-L64</f>
        <v>46</v>
      </c>
      <c r="L64" s="303">
        <f aca="true" t="shared" si="18" ref="L64:X64">SUM(L65:L66)</f>
        <v>83</v>
      </c>
      <c r="M64" s="304"/>
      <c r="N64" s="302">
        <f t="shared" si="18"/>
        <v>0</v>
      </c>
      <c r="O64" s="303"/>
      <c r="P64" s="303">
        <f t="shared" si="18"/>
        <v>105</v>
      </c>
      <c r="Q64" s="305"/>
      <c r="R64" s="306">
        <f t="shared" si="18"/>
        <v>24</v>
      </c>
      <c r="S64" s="303"/>
      <c r="T64" s="303">
        <f t="shared" si="18"/>
        <v>0</v>
      </c>
      <c r="U64" s="304"/>
      <c r="V64" s="302">
        <f t="shared" si="18"/>
        <v>0</v>
      </c>
      <c r="W64" s="304"/>
      <c r="X64" s="304">
        <f t="shared" si="18"/>
        <v>0</v>
      </c>
      <c r="Y64" s="305"/>
    </row>
    <row r="65" spans="2:25" s="24" customFormat="1" ht="63.75" customHeight="1">
      <c r="B65" s="169" t="s">
        <v>139</v>
      </c>
      <c r="C65" s="170" t="s">
        <v>140</v>
      </c>
      <c r="D65" s="527">
        <v>3</v>
      </c>
      <c r="E65" s="167"/>
      <c r="F65" s="167"/>
      <c r="G65" s="168"/>
      <c r="H65" s="223">
        <f>SUM(I65:J65)</f>
        <v>131</v>
      </c>
      <c r="I65" s="224">
        <v>44</v>
      </c>
      <c r="J65" s="224">
        <f>SUM(N65:X65)</f>
        <v>87</v>
      </c>
      <c r="K65" s="233">
        <f t="shared" si="17"/>
        <v>31</v>
      </c>
      <c r="L65" s="224">
        <v>56</v>
      </c>
      <c r="M65" s="225"/>
      <c r="N65" s="223"/>
      <c r="O65" s="224"/>
      <c r="P65" s="224">
        <v>63</v>
      </c>
      <c r="Q65" s="226"/>
      <c r="R65" s="301">
        <v>24</v>
      </c>
      <c r="S65" s="224"/>
      <c r="T65" s="224"/>
      <c r="U65" s="225"/>
      <c r="V65" s="223"/>
      <c r="W65" s="225"/>
      <c r="X65" s="225"/>
      <c r="Y65" s="226"/>
    </row>
    <row r="66" spans="2:25" s="25" customFormat="1" ht="40.5" customHeight="1">
      <c r="B66" s="108" t="s">
        <v>225</v>
      </c>
      <c r="C66" s="120" t="s">
        <v>160</v>
      </c>
      <c r="D66" s="528"/>
      <c r="E66" s="156"/>
      <c r="F66" s="156"/>
      <c r="G66" s="145"/>
      <c r="H66" s="223">
        <f>SUM(I66:J66)</f>
        <v>63</v>
      </c>
      <c r="I66" s="224">
        <v>21</v>
      </c>
      <c r="J66" s="224">
        <f>SUM(N66:X66)</f>
        <v>42</v>
      </c>
      <c r="K66" s="233">
        <f t="shared" si="17"/>
        <v>15</v>
      </c>
      <c r="L66" s="224">
        <v>27</v>
      </c>
      <c r="M66" s="225"/>
      <c r="N66" s="223"/>
      <c r="O66" s="224"/>
      <c r="P66" s="224">
        <v>42</v>
      </c>
      <c r="Q66" s="226"/>
      <c r="R66" s="301"/>
      <c r="S66" s="224"/>
      <c r="T66" s="224"/>
      <c r="U66" s="225"/>
      <c r="V66" s="223"/>
      <c r="W66" s="225"/>
      <c r="X66" s="225"/>
      <c r="Y66" s="226"/>
    </row>
    <row r="67" spans="2:25" s="24" customFormat="1" ht="33.75" customHeight="1">
      <c r="B67" s="107" t="s">
        <v>147</v>
      </c>
      <c r="C67" s="108" t="s">
        <v>145</v>
      </c>
      <c r="D67" s="166"/>
      <c r="E67" s="414">
        <v>3</v>
      </c>
      <c r="F67" s="167"/>
      <c r="G67" s="168"/>
      <c r="H67" s="223">
        <v>36</v>
      </c>
      <c r="I67" s="224"/>
      <c r="J67" s="224">
        <v>36</v>
      </c>
      <c r="K67" s="233">
        <f t="shared" si="17"/>
        <v>0</v>
      </c>
      <c r="L67" s="224">
        <v>36</v>
      </c>
      <c r="M67" s="225"/>
      <c r="N67" s="223"/>
      <c r="O67" s="224"/>
      <c r="P67" s="224"/>
      <c r="Q67" s="226"/>
      <c r="R67" s="301"/>
      <c r="S67" s="224">
        <v>36</v>
      </c>
      <c r="T67" s="224"/>
      <c r="U67" s="225"/>
      <c r="V67" s="223"/>
      <c r="W67" s="225"/>
      <c r="X67" s="225"/>
      <c r="Y67" s="226"/>
    </row>
    <row r="68" spans="2:25" s="24" customFormat="1" ht="51" customHeight="1">
      <c r="B68" s="107" t="s">
        <v>148</v>
      </c>
      <c r="C68" s="108" t="s">
        <v>146</v>
      </c>
      <c r="D68" s="166"/>
      <c r="E68" s="414">
        <v>3</v>
      </c>
      <c r="F68" s="167"/>
      <c r="G68" s="168"/>
      <c r="H68" s="223">
        <v>36</v>
      </c>
      <c r="I68" s="224"/>
      <c r="J68" s="224">
        <v>36</v>
      </c>
      <c r="K68" s="233">
        <f t="shared" si="17"/>
        <v>0</v>
      </c>
      <c r="L68" s="224">
        <v>36</v>
      </c>
      <c r="M68" s="225"/>
      <c r="N68" s="223"/>
      <c r="O68" s="224"/>
      <c r="P68" s="224"/>
      <c r="Q68" s="226"/>
      <c r="R68" s="301"/>
      <c r="S68" s="224">
        <v>36</v>
      </c>
      <c r="T68" s="224"/>
      <c r="U68" s="225"/>
      <c r="V68" s="223"/>
      <c r="W68" s="225"/>
      <c r="X68" s="225"/>
      <c r="Y68" s="226"/>
    </row>
    <row r="69" spans="2:25" s="24" customFormat="1" ht="57.75" customHeight="1">
      <c r="B69" s="173" t="s">
        <v>141</v>
      </c>
      <c r="C69" s="158" t="s">
        <v>142</v>
      </c>
      <c r="D69" s="163"/>
      <c r="E69" s="164"/>
      <c r="F69" s="164"/>
      <c r="G69" s="165"/>
      <c r="H69" s="303">
        <f>H70+H71+H72+H73</f>
        <v>319</v>
      </c>
      <c r="I69" s="303">
        <f>I70+I71+I72+I73</f>
        <v>106</v>
      </c>
      <c r="J69" s="303">
        <f>J70+J71+J72+J73</f>
        <v>213</v>
      </c>
      <c r="K69" s="303">
        <f>K70+K71+K72+K73</f>
        <v>78</v>
      </c>
      <c r="L69" s="303">
        <f>L70+L71+L72+L73</f>
        <v>135</v>
      </c>
      <c r="M69" s="304">
        <f aca="true" t="shared" si="19" ref="M69:X69">SUM(M70:M73)</f>
        <v>0</v>
      </c>
      <c r="N69" s="302">
        <f t="shared" si="19"/>
        <v>30</v>
      </c>
      <c r="O69" s="303"/>
      <c r="P69" s="303">
        <f t="shared" si="19"/>
        <v>42</v>
      </c>
      <c r="Q69" s="305"/>
      <c r="R69" s="306">
        <f t="shared" si="19"/>
        <v>24</v>
      </c>
      <c r="S69" s="303"/>
      <c r="T69" s="303">
        <f t="shared" si="19"/>
        <v>117</v>
      </c>
      <c r="U69" s="304"/>
      <c r="V69" s="302">
        <f t="shared" si="19"/>
        <v>0</v>
      </c>
      <c r="W69" s="303"/>
      <c r="X69" s="304">
        <f t="shared" si="19"/>
        <v>0</v>
      </c>
      <c r="Y69" s="305"/>
    </row>
    <row r="70" spans="2:25" s="24" customFormat="1" ht="46.5" customHeight="1">
      <c r="B70" s="169" t="s">
        <v>143</v>
      </c>
      <c r="C70" s="170" t="s">
        <v>144</v>
      </c>
      <c r="D70" s="416">
        <v>3</v>
      </c>
      <c r="E70" s="167"/>
      <c r="F70" s="167"/>
      <c r="G70" s="168"/>
      <c r="H70" s="223">
        <f>SUM(I70:J70)</f>
        <v>144</v>
      </c>
      <c r="I70" s="224">
        <v>48</v>
      </c>
      <c r="J70" s="224">
        <f>SUM(N70:X70)</f>
        <v>96</v>
      </c>
      <c r="K70" s="233">
        <f t="shared" si="17"/>
        <v>34</v>
      </c>
      <c r="L70" s="224">
        <v>62</v>
      </c>
      <c r="M70" s="225"/>
      <c r="N70" s="223">
        <v>30</v>
      </c>
      <c r="O70" s="224"/>
      <c r="P70" s="224">
        <v>42</v>
      </c>
      <c r="Q70" s="226"/>
      <c r="R70" s="301">
        <v>24</v>
      </c>
      <c r="S70" s="224"/>
      <c r="T70" s="224"/>
      <c r="U70" s="225"/>
      <c r="V70" s="223"/>
      <c r="W70" s="225"/>
      <c r="X70" s="225"/>
      <c r="Y70" s="226"/>
    </row>
    <row r="71" spans="2:25" s="24" customFormat="1" ht="36" customHeight="1">
      <c r="B71" s="108" t="s">
        <v>226</v>
      </c>
      <c r="C71" s="120" t="s">
        <v>159</v>
      </c>
      <c r="D71" s="519">
        <v>4</v>
      </c>
      <c r="E71" s="156"/>
      <c r="F71" s="156"/>
      <c r="G71" s="145"/>
      <c r="H71" s="223">
        <f>SUM(I71:J71)</f>
        <v>55</v>
      </c>
      <c r="I71" s="224">
        <v>18</v>
      </c>
      <c r="J71" s="224">
        <v>37</v>
      </c>
      <c r="K71" s="233">
        <f t="shared" si="17"/>
        <v>9</v>
      </c>
      <c r="L71" s="224">
        <v>28</v>
      </c>
      <c r="M71" s="225"/>
      <c r="N71" s="223"/>
      <c r="O71" s="224"/>
      <c r="P71" s="224"/>
      <c r="Q71" s="226"/>
      <c r="R71" s="301"/>
      <c r="S71" s="224"/>
      <c r="T71" s="224">
        <v>37</v>
      </c>
      <c r="U71" s="225"/>
      <c r="V71" s="223"/>
      <c r="W71" s="225"/>
      <c r="X71" s="225"/>
      <c r="Y71" s="226"/>
    </row>
    <row r="72" spans="2:25" s="25" customFormat="1" ht="44.25" customHeight="1">
      <c r="B72" s="108" t="s">
        <v>227</v>
      </c>
      <c r="C72" s="120" t="s">
        <v>238</v>
      </c>
      <c r="D72" s="520"/>
      <c r="E72" s="156"/>
      <c r="F72" s="156"/>
      <c r="G72" s="145"/>
      <c r="H72" s="223">
        <f>SUM(I72:J72)</f>
        <v>72</v>
      </c>
      <c r="I72" s="224">
        <v>24</v>
      </c>
      <c r="J72" s="224">
        <v>48</v>
      </c>
      <c r="K72" s="233">
        <f t="shared" si="17"/>
        <v>18</v>
      </c>
      <c r="L72" s="224">
        <v>30</v>
      </c>
      <c r="M72" s="225"/>
      <c r="N72" s="223"/>
      <c r="O72" s="224"/>
      <c r="P72" s="224"/>
      <c r="Q72" s="226"/>
      <c r="R72" s="301"/>
      <c r="S72" s="224"/>
      <c r="T72" s="224">
        <v>48</v>
      </c>
      <c r="U72" s="225"/>
      <c r="V72" s="401"/>
      <c r="W72" s="225"/>
      <c r="X72" s="225"/>
      <c r="Y72" s="226"/>
    </row>
    <row r="73" spans="2:25" s="25" customFormat="1" ht="43.5" customHeight="1">
      <c r="B73" s="108" t="s">
        <v>323</v>
      </c>
      <c r="C73" s="120" t="s">
        <v>239</v>
      </c>
      <c r="D73" s="521"/>
      <c r="E73" s="156"/>
      <c r="F73" s="156"/>
      <c r="G73" s="145"/>
      <c r="H73" s="223">
        <f>SUM(I73:J73)</f>
        <v>48</v>
      </c>
      <c r="I73" s="224">
        <v>16</v>
      </c>
      <c r="J73" s="224">
        <v>32</v>
      </c>
      <c r="K73" s="233">
        <f t="shared" si="17"/>
        <v>17</v>
      </c>
      <c r="L73" s="224">
        <v>15</v>
      </c>
      <c r="M73" s="225"/>
      <c r="N73" s="223"/>
      <c r="O73" s="224"/>
      <c r="P73" s="224"/>
      <c r="Q73" s="226"/>
      <c r="R73" s="301"/>
      <c r="S73" s="224"/>
      <c r="T73" s="224">
        <v>32</v>
      </c>
      <c r="U73" s="225"/>
      <c r="V73" s="401"/>
      <c r="W73" s="225"/>
      <c r="X73" s="225"/>
      <c r="Y73" s="226"/>
    </row>
    <row r="74" spans="2:25" s="24" customFormat="1" ht="28.5" customHeight="1">
      <c r="B74" s="107" t="s">
        <v>149</v>
      </c>
      <c r="C74" s="108" t="s">
        <v>145</v>
      </c>
      <c r="D74" s="166"/>
      <c r="E74" s="414">
        <v>4</v>
      </c>
      <c r="F74" s="167"/>
      <c r="G74" s="168"/>
      <c r="H74" s="223">
        <v>36</v>
      </c>
      <c r="I74" s="224"/>
      <c r="J74" s="224">
        <v>36</v>
      </c>
      <c r="K74" s="233"/>
      <c r="L74" s="224">
        <v>36</v>
      </c>
      <c r="M74" s="307"/>
      <c r="N74" s="308"/>
      <c r="O74" s="310"/>
      <c r="P74" s="310"/>
      <c r="Q74" s="309"/>
      <c r="R74" s="311"/>
      <c r="S74" s="310"/>
      <c r="T74" s="224"/>
      <c r="U74" s="225">
        <v>36</v>
      </c>
      <c r="V74" s="223"/>
      <c r="W74" s="225"/>
      <c r="X74" s="225"/>
      <c r="Y74" s="226"/>
    </row>
    <row r="75" spans="2:25" s="24" customFormat="1" ht="48.75" customHeight="1" thickBot="1">
      <c r="B75" s="113" t="s">
        <v>150</v>
      </c>
      <c r="C75" s="114" t="s">
        <v>146</v>
      </c>
      <c r="D75" s="171"/>
      <c r="E75" s="417">
        <v>4</v>
      </c>
      <c r="F75" s="179"/>
      <c r="G75" s="180"/>
      <c r="H75" s="227">
        <v>72</v>
      </c>
      <c r="I75" s="228"/>
      <c r="J75" s="228">
        <v>72</v>
      </c>
      <c r="K75" s="233"/>
      <c r="L75" s="228">
        <v>72</v>
      </c>
      <c r="M75" s="312"/>
      <c r="N75" s="313"/>
      <c r="O75" s="315"/>
      <c r="P75" s="315"/>
      <c r="Q75" s="314"/>
      <c r="R75" s="316"/>
      <c r="S75" s="315"/>
      <c r="T75" s="228"/>
      <c r="U75" s="229">
        <v>72</v>
      </c>
      <c r="V75" s="227"/>
      <c r="W75" s="229"/>
      <c r="X75" s="229"/>
      <c r="Y75" s="230"/>
    </row>
    <row r="76" spans="2:25" s="24" customFormat="1" ht="25.5" customHeight="1">
      <c r="B76" s="186"/>
      <c r="C76" s="187" t="s">
        <v>199</v>
      </c>
      <c r="D76" s="188"/>
      <c r="E76" s="189"/>
      <c r="F76" s="189"/>
      <c r="G76" s="190"/>
      <c r="H76" s="317">
        <f>H7+H15+H20+H35</f>
        <v>4644</v>
      </c>
      <c r="I76" s="317">
        <f>I7+I15+I20+I35</f>
        <v>1548</v>
      </c>
      <c r="J76" s="317">
        <f>J7+J15+J20+J35</f>
        <v>3096</v>
      </c>
      <c r="K76" s="317">
        <f>K7+K15+K20+K35</f>
        <v>1366</v>
      </c>
      <c r="L76" s="317">
        <f>L7+L15+L20+L35</f>
        <v>1730</v>
      </c>
      <c r="M76" s="317">
        <f aca="true" t="shared" si="20" ref="M76:Y76">M7+M15+M20+M35</f>
        <v>0</v>
      </c>
      <c r="N76" s="317">
        <f t="shared" si="20"/>
        <v>540</v>
      </c>
      <c r="O76" s="317">
        <f t="shared" si="20"/>
        <v>0</v>
      </c>
      <c r="P76" s="317">
        <f t="shared" si="20"/>
        <v>756</v>
      </c>
      <c r="Q76" s="317">
        <f t="shared" si="20"/>
        <v>0</v>
      </c>
      <c r="R76" s="317">
        <f t="shared" si="20"/>
        <v>432</v>
      </c>
      <c r="S76" s="317">
        <f t="shared" si="20"/>
        <v>0</v>
      </c>
      <c r="T76" s="317">
        <f t="shared" si="20"/>
        <v>576</v>
      </c>
      <c r="U76" s="317">
        <f t="shared" si="20"/>
        <v>0</v>
      </c>
      <c r="V76" s="317">
        <f t="shared" si="20"/>
        <v>540</v>
      </c>
      <c r="W76" s="317">
        <f t="shared" si="20"/>
        <v>0</v>
      </c>
      <c r="X76" s="317">
        <f t="shared" si="20"/>
        <v>252</v>
      </c>
      <c r="Y76" s="317">
        <f t="shared" si="20"/>
        <v>0</v>
      </c>
    </row>
    <row r="77" spans="2:25" s="24" customFormat="1" ht="25.5" customHeight="1">
      <c r="B77" s="191"/>
      <c r="C77" s="192" t="s">
        <v>234</v>
      </c>
      <c r="D77" s="193"/>
      <c r="E77" s="194"/>
      <c r="F77" s="194"/>
      <c r="G77" s="195"/>
      <c r="H77" s="308">
        <f>SUM(H40+H41+H49+H50+H57+H58+H67+H68+H74+H75)</f>
        <v>828</v>
      </c>
      <c r="I77" s="310">
        <f aca="true" t="shared" si="21" ref="I77:Y77">SUM(I40+I41+I49+I50+I57+I58+I67+I68+I74+I75)</f>
        <v>0</v>
      </c>
      <c r="J77" s="310">
        <f>SUM(J40+J41+J49+J50+J57+J58+J67+J68+J74+J75)</f>
        <v>828</v>
      </c>
      <c r="K77" s="310">
        <f t="shared" si="21"/>
        <v>0</v>
      </c>
      <c r="L77" s="310">
        <f t="shared" si="21"/>
        <v>828</v>
      </c>
      <c r="M77" s="307">
        <f t="shared" si="21"/>
        <v>0</v>
      </c>
      <c r="N77" s="308">
        <f t="shared" si="21"/>
        <v>0</v>
      </c>
      <c r="O77" s="308">
        <f t="shared" si="21"/>
        <v>36</v>
      </c>
      <c r="P77" s="308">
        <f t="shared" si="21"/>
        <v>0</v>
      </c>
      <c r="Q77" s="308">
        <f t="shared" si="21"/>
        <v>72</v>
      </c>
      <c r="R77" s="308">
        <f t="shared" si="21"/>
        <v>0</v>
      </c>
      <c r="S77" s="308">
        <f t="shared" si="21"/>
        <v>144</v>
      </c>
      <c r="T77" s="308">
        <f t="shared" si="21"/>
        <v>0</v>
      </c>
      <c r="U77" s="308">
        <f t="shared" si="21"/>
        <v>288</v>
      </c>
      <c r="V77" s="308">
        <f t="shared" si="21"/>
        <v>0</v>
      </c>
      <c r="W77" s="308">
        <f t="shared" si="21"/>
        <v>72</v>
      </c>
      <c r="X77" s="308">
        <f t="shared" si="21"/>
        <v>0</v>
      </c>
      <c r="Y77" s="308">
        <f t="shared" si="21"/>
        <v>216</v>
      </c>
    </row>
    <row r="78" spans="2:25" s="24" customFormat="1" ht="25.5" customHeight="1">
      <c r="B78" s="191"/>
      <c r="C78" s="192" t="s">
        <v>200</v>
      </c>
      <c r="D78" s="175"/>
      <c r="E78" s="177"/>
      <c r="F78" s="177"/>
      <c r="G78" s="176"/>
      <c r="H78" s="308">
        <f>SUM(H76:H77)</f>
        <v>5472</v>
      </c>
      <c r="I78" s="310">
        <f aca="true" t="shared" si="22" ref="I78:Y78">SUM(I76:I77)</f>
        <v>1548</v>
      </c>
      <c r="J78" s="310">
        <f t="shared" si="22"/>
        <v>3924</v>
      </c>
      <c r="K78" s="310">
        <f t="shared" si="22"/>
        <v>1366</v>
      </c>
      <c r="L78" s="310">
        <f t="shared" si="22"/>
        <v>2558</v>
      </c>
      <c r="M78" s="307">
        <f t="shared" si="22"/>
        <v>0</v>
      </c>
      <c r="N78" s="308">
        <f t="shared" si="22"/>
        <v>540</v>
      </c>
      <c r="O78" s="310">
        <f t="shared" si="22"/>
        <v>36</v>
      </c>
      <c r="P78" s="310">
        <f t="shared" si="22"/>
        <v>756</v>
      </c>
      <c r="Q78" s="309">
        <f t="shared" si="22"/>
        <v>72</v>
      </c>
      <c r="R78" s="311">
        <f t="shared" si="22"/>
        <v>432</v>
      </c>
      <c r="S78" s="310">
        <f t="shared" si="22"/>
        <v>144</v>
      </c>
      <c r="T78" s="310">
        <f t="shared" si="22"/>
        <v>576</v>
      </c>
      <c r="U78" s="307">
        <f t="shared" si="22"/>
        <v>288</v>
      </c>
      <c r="V78" s="308">
        <f t="shared" si="22"/>
        <v>540</v>
      </c>
      <c r="W78" s="310">
        <f t="shared" si="22"/>
        <v>72</v>
      </c>
      <c r="X78" s="310">
        <f t="shared" si="22"/>
        <v>252</v>
      </c>
      <c r="Y78" s="309">
        <f t="shared" si="22"/>
        <v>216</v>
      </c>
    </row>
    <row r="79" spans="2:25" s="24" customFormat="1" ht="25.5" customHeight="1">
      <c r="B79" s="198" t="s">
        <v>168</v>
      </c>
      <c r="C79" s="143" t="s">
        <v>169</v>
      </c>
      <c r="D79" s="172"/>
      <c r="E79" s="199"/>
      <c r="F79" s="199"/>
      <c r="G79" s="200"/>
      <c r="H79" s="201"/>
      <c r="I79" s="202"/>
      <c r="J79" s="202"/>
      <c r="K79" s="202"/>
      <c r="L79" s="202"/>
      <c r="M79" s="203"/>
      <c r="N79" s="201"/>
      <c r="O79" s="202"/>
      <c r="P79" s="202"/>
      <c r="Q79" s="204"/>
      <c r="R79" s="205"/>
      <c r="S79" s="202"/>
      <c r="T79" s="104"/>
      <c r="U79" s="105"/>
      <c r="V79" s="103"/>
      <c r="W79" s="105"/>
      <c r="X79" s="105"/>
      <c r="Y79" s="106" t="s">
        <v>184</v>
      </c>
    </row>
    <row r="80" spans="2:28" s="24" customFormat="1" ht="23.25" customHeight="1">
      <c r="B80" s="191" t="s">
        <v>151</v>
      </c>
      <c r="C80" s="206" t="s">
        <v>228</v>
      </c>
      <c r="D80" s="193"/>
      <c r="E80" s="194"/>
      <c r="F80" s="194"/>
      <c r="G80" s="195"/>
      <c r="H80" s="175"/>
      <c r="I80" s="177"/>
      <c r="J80" s="177"/>
      <c r="K80" s="177"/>
      <c r="L80" s="177"/>
      <c r="M80" s="174"/>
      <c r="N80" s="175"/>
      <c r="O80" s="177"/>
      <c r="P80" s="177"/>
      <c r="Q80" s="176"/>
      <c r="R80" s="178"/>
      <c r="S80" s="177"/>
      <c r="T80" s="110"/>
      <c r="U80" s="111"/>
      <c r="V80" s="109"/>
      <c r="W80" s="111"/>
      <c r="X80" s="111"/>
      <c r="Y80" s="112" t="s">
        <v>185</v>
      </c>
      <c r="Z80" s="66"/>
      <c r="AA80" s="66"/>
      <c r="AB80" s="66"/>
    </row>
    <row r="81" spans="2:25" s="24" customFormat="1" ht="31.5" customHeight="1">
      <c r="B81" s="107" t="s">
        <v>152</v>
      </c>
      <c r="C81" s="108" t="s">
        <v>153</v>
      </c>
      <c r="D81" s="193"/>
      <c r="E81" s="194"/>
      <c r="F81" s="194"/>
      <c r="G81" s="195"/>
      <c r="H81" s="175"/>
      <c r="I81" s="177"/>
      <c r="J81" s="177"/>
      <c r="K81" s="177"/>
      <c r="L81" s="177"/>
      <c r="M81" s="174"/>
      <c r="N81" s="175"/>
      <c r="O81" s="177"/>
      <c r="P81" s="177"/>
      <c r="Q81" s="176"/>
      <c r="R81" s="178"/>
      <c r="S81" s="177"/>
      <c r="T81" s="110"/>
      <c r="U81" s="111"/>
      <c r="V81" s="109"/>
      <c r="W81" s="111"/>
      <c r="X81" s="111"/>
      <c r="Y81" s="112" t="s">
        <v>184</v>
      </c>
    </row>
    <row r="82" spans="2:25" s="24" customFormat="1" ht="35.25" customHeight="1" thickBot="1">
      <c r="B82" s="207" t="s">
        <v>154</v>
      </c>
      <c r="C82" s="208" t="s">
        <v>155</v>
      </c>
      <c r="D82" s="209"/>
      <c r="E82" s="210"/>
      <c r="F82" s="210"/>
      <c r="G82" s="211"/>
      <c r="H82" s="196"/>
      <c r="I82" s="197"/>
      <c r="J82" s="197"/>
      <c r="K82" s="184"/>
      <c r="L82" s="184"/>
      <c r="M82" s="181"/>
      <c r="N82" s="182"/>
      <c r="O82" s="184"/>
      <c r="P82" s="184"/>
      <c r="Q82" s="183"/>
      <c r="R82" s="185"/>
      <c r="S82" s="184"/>
      <c r="T82" s="116"/>
      <c r="U82" s="117"/>
      <c r="V82" s="115"/>
      <c r="W82" s="117"/>
      <c r="X82" s="117"/>
      <c r="Y82" s="118" t="s">
        <v>232</v>
      </c>
    </row>
    <row r="83" spans="2:25" s="24" customFormat="1" ht="33" customHeight="1">
      <c r="B83" s="529" t="s">
        <v>298</v>
      </c>
      <c r="C83" s="530"/>
      <c r="D83" s="530"/>
      <c r="E83" s="530"/>
      <c r="F83" s="530"/>
      <c r="G83" s="530"/>
      <c r="H83" s="530"/>
      <c r="I83" s="531"/>
      <c r="J83" s="532" t="s">
        <v>36</v>
      </c>
      <c r="K83" s="536" t="s">
        <v>37</v>
      </c>
      <c r="L83" s="537"/>
      <c r="M83" s="538"/>
      <c r="N83" s="319">
        <v>540</v>
      </c>
      <c r="O83" s="320">
        <v>0</v>
      </c>
      <c r="P83" s="320">
        <v>756</v>
      </c>
      <c r="Q83" s="318">
        <v>0</v>
      </c>
      <c r="R83" s="321">
        <v>432</v>
      </c>
      <c r="S83" s="320">
        <v>0</v>
      </c>
      <c r="T83" s="320">
        <v>576</v>
      </c>
      <c r="U83" s="322">
        <v>0</v>
      </c>
      <c r="V83" s="319">
        <v>540</v>
      </c>
      <c r="W83" s="320">
        <v>0</v>
      </c>
      <c r="X83" s="320">
        <v>252</v>
      </c>
      <c r="Y83" s="318"/>
    </row>
    <row r="84" spans="2:25" s="24" customFormat="1" ht="33" customHeight="1">
      <c r="B84" s="516" t="s">
        <v>228</v>
      </c>
      <c r="C84" s="517"/>
      <c r="D84" s="212"/>
      <c r="E84" s="212"/>
      <c r="F84" s="212"/>
      <c r="G84" s="212"/>
      <c r="H84" s="212"/>
      <c r="I84" s="213"/>
      <c r="J84" s="533"/>
      <c r="K84" s="510" t="s">
        <v>38</v>
      </c>
      <c r="L84" s="511"/>
      <c r="M84" s="512"/>
      <c r="N84" s="292">
        <v>0</v>
      </c>
      <c r="O84" s="293">
        <v>36</v>
      </c>
      <c r="P84" s="293">
        <v>0</v>
      </c>
      <c r="Q84" s="278">
        <v>0</v>
      </c>
      <c r="R84" s="323">
        <v>0</v>
      </c>
      <c r="S84" s="293">
        <v>72</v>
      </c>
      <c r="T84" s="293">
        <v>0</v>
      </c>
      <c r="U84" s="294">
        <v>72</v>
      </c>
      <c r="V84" s="292">
        <v>0</v>
      </c>
      <c r="W84" s="293">
        <v>36</v>
      </c>
      <c r="X84" s="293">
        <v>0</v>
      </c>
      <c r="Y84" s="278">
        <v>0</v>
      </c>
    </row>
    <row r="85" spans="2:25" s="24" customFormat="1" ht="42.75" customHeight="1">
      <c r="B85" s="516" t="s">
        <v>229</v>
      </c>
      <c r="C85" s="517"/>
      <c r="D85" s="517"/>
      <c r="E85" s="517"/>
      <c r="F85" s="517"/>
      <c r="G85" s="517"/>
      <c r="H85" s="517"/>
      <c r="I85" s="518"/>
      <c r="J85" s="533"/>
      <c r="K85" s="510" t="s">
        <v>39</v>
      </c>
      <c r="L85" s="511"/>
      <c r="M85" s="512"/>
      <c r="N85" s="292">
        <v>0</v>
      </c>
      <c r="O85" s="293">
        <v>0</v>
      </c>
      <c r="P85" s="293">
        <v>0</v>
      </c>
      <c r="Q85" s="278">
        <v>72</v>
      </c>
      <c r="R85" s="323">
        <v>0</v>
      </c>
      <c r="S85" s="293">
        <v>72</v>
      </c>
      <c r="T85" s="293">
        <v>0</v>
      </c>
      <c r="U85" s="294">
        <v>216</v>
      </c>
      <c r="V85" s="292">
        <v>0</v>
      </c>
      <c r="W85" s="293">
        <v>36</v>
      </c>
      <c r="X85" s="293">
        <v>0</v>
      </c>
      <c r="Y85" s="278">
        <v>216</v>
      </c>
    </row>
    <row r="86" spans="2:25" s="24" customFormat="1" ht="32.25" customHeight="1">
      <c r="B86" s="505" t="s">
        <v>230</v>
      </c>
      <c r="C86" s="506"/>
      <c r="D86" s="212"/>
      <c r="E86" s="212"/>
      <c r="F86" s="212"/>
      <c r="G86" s="212"/>
      <c r="H86" s="212"/>
      <c r="I86" s="213"/>
      <c r="J86" s="533"/>
      <c r="K86" s="513"/>
      <c r="L86" s="514"/>
      <c r="M86" s="515"/>
      <c r="N86" s="292"/>
      <c r="O86" s="293"/>
      <c r="P86" s="293"/>
      <c r="Q86" s="278"/>
      <c r="R86" s="323"/>
      <c r="S86" s="293"/>
      <c r="T86" s="293"/>
      <c r="U86" s="294"/>
      <c r="V86" s="292"/>
      <c r="W86" s="293"/>
      <c r="X86" s="293"/>
      <c r="Y86" s="278"/>
    </row>
    <row r="87" spans="2:25" s="24" customFormat="1" ht="32.25" customHeight="1">
      <c r="B87" s="505" t="s">
        <v>299</v>
      </c>
      <c r="C87" s="506"/>
      <c r="D87" s="212"/>
      <c r="E87" s="212"/>
      <c r="F87" s="212"/>
      <c r="G87" s="212"/>
      <c r="H87" s="212"/>
      <c r="I87" s="213"/>
      <c r="J87" s="533"/>
      <c r="K87" s="513" t="s">
        <v>41</v>
      </c>
      <c r="L87" s="514"/>
      <c r="M87" s="515"/>
      <c r="N87" s="292">
        <v>0</v>
      </c>
      <c r="O87" s="587">
        <v>0</v>
      </c>
      <c r="P87" s="293">
        <v>5</v>
      </c>
      <c r="Q87" s="588">
        <v>0</v>
      </c>
      <c r="R87" s="323">
        <v>1</v>
      </c>
      <c r="S87" s="587">
        <v>0</v>
      </c>
      <c r="T87" s="293">
        <v>3</v>
      </c>
      <c r="U87" s="589">
        <v>0</v>
      </c>
      <c r="V87" s="292">
        <v>1</v>
      </c>
      <c r="W87" s="587">
        <v>0</v>
      </c>
      <c r="X87" s="293">
        <v>5</v>
      </c>
      <c r="Y87" s="588">
        <v>0</v>
      </c>
    </row>
    <row r="88" spans="2:25" s="24" customFormat="1" ht="32.25" customHeight="1">
      <c r="B88" s="505" t="s">
        <v>231</v>
      </c>
      <c r="C88" s="506"/>
      <c r="D88" s="212"/>
      <c r="E88" s="212"/>
      <c r="F88" s="212"/>
      <c r="G88" s="212"/>
      <c r="H88" s="212"/>
      <c r="I88" s="213"/>
      <c r="J88" s="533"/>
      <c r="K88" s="507" t="s">
        <v>42</v>
      </c>
      <c r="L88" s="508"/>
      <c r="M88" s="509"/>
      <c r="N88" s="292">
        <v>1</v>
      </c>
      <c r="O88" s="587">
        <v>0</v>
      </c>
      <c r="P88" s="293">
        <v>1</v>
      </c>
      <c r="Q88" s="588">
        <v>0</v>
      </c>
      <c r="R88" s="323">
        <v>1</v>
      </c>
      <c r="S88" s="587">
        <v>2</v>
      </c>
      <c r="T88" s="293">
        <v>2</v>
      </c>
      <c r="U88" s="589">
        <v>2</v>
      </c>
      <c r="V88" s="292">
        <v>0</v>
      </c>
      <c r="W88" s="587">
        <v>0</v>
      </c>
      <c r="X88" s="293">
        <v>0</v>
      </c>
      <c r="Y88" s="588">
        <v>0</v>
      </c>
    </row>
    <row r="89" spans="2:25" s="24" customFormat="1" ht="32.25" customHeight="1">
      <c r="B89" s="214"/>
      <c r="C89" s="212"/>
      <c r="D89" s="212"/>
      <c r="E89" s="212"/>
      <c r="F89" s="212"/>
      <c r="G89" s="212"/>
      <c r="H89" s="212"/>
      <c r="I89" s="213"/>
      <c r="J89" s="534"/>
      <c r="K89" s="513" t="s">
        <v>40</v>
      </c>
      <c r="L89" s="514"/>
      <c r="M89" s="515"/>
      <c r="N89" s="292">
        <v>3</v>
      </c>
      <c r="O89" s="587">
        <v>0</v>
      </c>
      <c r="P89" s="293">
        <v>3</v>
      </c>
      <c r="Q89" s="588">
        <v>0</v>
      </c>
      <c r="R89" s="323">
        <v>4</v>
      </c>
      <c r="S89" s="587">
        <v>0</v>
      </c>
      <c r="T89" s="293">
        <v>2</v>
      </c>
      <c r="U89" s="589">
        <v>0</v>
      </c>
      <c r="V89" s="292">
        <v>0</v>
      </c>
      <c r="W89" s="587">
        <v>0</v>
      </c>
      <c r="X89" s="293">
        <v>1</v>
      </c>
      <c r="Y89" s="588">
        <v>0</v>
      </c>
    </row>
    <row r="90" spans="2:25" s="24" customFormat="1" ht="32.25" customHeight="1" thickBot="1">
      <c r="B90" s="522"/>
      <c r="C90" s="523"/>
      <c r="D90" s="215"/>
      <c r="E90" s="215"/>
      <c r="F90" s="215"/>
      <c r="G90" s="215"/>
      <c r="H90" s="215"/>
      <c r="I90" s="216"/>
      <c r="J90" s="535"/>
      <c r="K90" s="524" t="s">
        <v>235</v>
      </c>
      <c r="L90" s="525"/>
      <c r="M90" s="526"/>
      <c r="N90" s="324">
        <v>0</v>
      </c>
      <c r="O90" s="590">
        <v>0</v>
      </c>
      <c r="P90" s="325">
        <v>0</v>
      </c>
      <c r="Q90" s="591">
        <v>0</v>
      </c>
      <c r="R90" s="326">
        <v>1</v>
      </c>
      <c r="S90" s="590">
        <v>0</v>
      </c>
      <c r="T90" s="325">
        <v>0</v>
      </c>
      <c r="U90" s="592">
        <v>0</v>
      </c>
      <c r="V90" s="324">
        <v>0</v>
      </c>
      <c r="W90" s="590">
        <v>0</v>
      </c>
      <c r="X90" s="325">
        <v>0</v>
      </c>
      <c r="Y90" s="591">
        <v>0</v>
      </c>
    </row>
    <row r="91" spans="3:13" ht="1.5" customHeight="1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3:13" ht="16.5" hidden="1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3:13" ht="16.5" hidden="1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3:13" ht="16.5" hidden="1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3:13" ht="16.5" hidden="1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3:13" ht="16.5" hidden="1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3:13" ht="16.5" hidden="1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3:13" ht="16.5" hidden="1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3:13" ht="16.5" hidden="1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3:13" ht="16.5" hidden="1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3:13" ht="16.5" hidden="1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3:13" ht="16.5" hidden="1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3:13" ht="16.5" hidden="1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3:13" ht="16.5" hidden="1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3:13" ht="16.5" hidden="1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3:13" ht="16.5" hidden="1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3:13" ht="16.5" hidden="1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3:13" ht="16.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3:13" ht="16.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3:13" ht="5.25" customHeight="1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3:13" ht="16.5" hidden="1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3:13" ht="16.5" hidden="1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3:13" ht="12" customHeight="1" hidden="1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3:13" ht="16.5" hidden="1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3:13" ht="16.5" hidden="1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3:13" ht="16.5" hidden="1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3:13" ht="16.5" hidden="1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3:13" ht="16.5" hidden="1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3:13" ht="16.5" hidden="1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3:13" ht="16.5" hidden="1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3:13" ht="16.5" hidden="1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3:13" ht="16.5" hidden="1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3:13" ht="16.5" hidden="1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3:13" ht="16.5" hidden="1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3:13" ht="16.5" hidden="1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3:13" ht="16.5" hidden="1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3:13" ht="16.5" hidden="1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3:13" ht="16.5" hidden="1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3:13" ht="16.5" hidden="1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3:13" ht="16.5" hidden="1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3:13" ht="16.5" hidden="1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3:13" ht="16.5" hidden="1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3:13" ht="16.5" hidden="1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3:13" ht="16.5" hidden="1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3:13" ht="16.5" hidden="1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3:13" ht="16.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3:13" ht="16.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3:13" ht="16.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3:13" ht="16.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3:13" ht="16.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3:13" ht="16.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3:13" ht="16.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3:13" ht="16.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3:13" ht="16.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3:13" ht="16.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3:13" ht="16.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3:13" ht="16.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3:13" ht="16.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3:13" ht="16.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3:13" ht="16.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3:13" ht="16.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3:13" ht="16.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3:13" ht="16.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3:13" ht="16.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3:13" ht="16.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3:13" ht="16.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3:13" ht="16.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3:13" ht="16.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3:13" ht="16.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3:13" ht="16.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3:13" ht="16.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3:13" ht="16.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3:13" ht="16.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3:13" ht="16.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3:13" ht="16.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3:13" ht="16.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3:13" ht="16.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3:13" ht="16.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3:13" ht="16.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3:13" ht="16.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3:13" ht="16.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3:13" ht="16.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3:13" ht="16.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3:13" ht="16.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3:13" ht="16.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3:13" ht="16.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3:13" ht="16.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3:13" ht="16.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3:13" ht="16.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3:13" ht="16.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3:13" ht="16.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3:13" ht="16.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3:13" ht="16.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3:13" ht="16.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3:13" ht="16.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3:13" ht="16.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3:13" ht="16.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3:13" ht="16.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3:13" ht="16.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3:13" ht="16.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3:13" ht="16.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3:13" ht="16.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3:13" ht="16.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3:13" ht="16.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3:13" ht="16.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3:13" ht="16.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3:13" ht="16.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3:13" ht="16.5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3:13" ht="16.5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3:13" ht="16.5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3:13" ht="16.5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3:13" ht="16.5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3:13" ht="16.5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3:13" ht="16.5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3:13" ht="16.5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3:13" ht="16.5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3:13" ht="16.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3:13" ht="16.5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3:13" ht="16.5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3:13" ht="16.5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3:13" ht="16.5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3:13" ht="16.5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3:13" ht="16.5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3:13" ht="16.5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3:13" ht="16.5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3:13" ht="16.5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3:13" ht="16.5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3:13" ht="16.5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3:13" ht="16.5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3:13" ht="16.5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3:13" ht="16.5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3:13" ht="16.5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3:13" ht="16.5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3:13" ht="16.5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3:13" ht="16.5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3:13" ht="16.5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3:13" ht="16.5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3:13" ht="16.5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3:13" ht="16.5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3:13" ht="16.5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3:13" ht="16.5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3:13" ht="16.5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3:13" ht="16.5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3:13" ht="16.5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3:13" ht="16.5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3:13" ht="16.5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3:13" ht="16.5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3:13" ht="16.5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3:13" ht="16.5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</sheetData>
  <sheetProtection/>
  <mergeCells count="85">
    <mergeCell ref="D36:D41"/>
    <mergeCell ref="D52:D58"/>
    <mergeCell ref="B1:M1"/>
    <mergeCell ref="B2:B5"/>
    <mergeCell ref="C2:C5"/>
    <mergeCell ref="D2:G2"/>
    <mergeCell ref="H2:M2"/>
    <mergeCell ref="D31:D33"/>
    <mergeCell ref="E31:E33"/>
    <mergeCell ref="F31:F33"/>
    <mergeCell ref="N2:Y2"/>
    <mergeCell ref="D3:D5"/>
    <mergeCell ref="E3:E5"/>
    <mergeCell ref="F3:F5"/>
    <mergeCell ref="G3:G5"/>
    <mergeCell ref="H3:H5"/>
    <mergeCell ref="I3:I5"/>
    <mergeCell ref="J3:M4"/>
    <mergeCell ref="N3:Q3"/>
    <mergeCell ref="R3:U3"/>
    <mergeCell ref="V3:Y3"/>
    <mergeCell ref="N4:O4"/>
    <mergeCell ref="P4:Q4"/>
    <mergeCell ref="R4:S4"/>
    <mergeCell ref="T4:U4"/>
    <mergeCell ref="B30:B33"/>
    <mergeCell ref="C30:C33"/>
    <mergeCell ref="D30:G30"/>
    <mergeCell ref="H30:M30"/>
    <mergeCell ref="N30:Y30"/>
    <mergeCell ref="I31:I33"/>
    <mergeCell ref="J31:M32"/>
    <mergeCell ref="N31:Q31"/>
    <mergeCell ref="R31:U31"/>
    <mergeCell ref="V4:W4"/>
    <mergeCell ref="X4:Y4"/>
    <mergeCell ref="G60:G62"/>
    <mergeCell ref="V31:Y31"/>
    <mergeCell ref="N32:O32"/>
    <mergeCell ref="P32:Q32"/>
    <mergeCell ref="R32:S32"/>
    <mergeCell ref="T32:U32"/>
    <mergeCell ref="V32:W32"/>
    <mergeCell ref="X32:Y32"/>
    <mergeCell ref="G31:G33"/>
    <mergeCell ref="H31:H33"/>
    <mergeCell ref="V60:Y60"/>
    <mergeCell ref="N61:O61"/>
    <mergeCell ref="P61:Q61"/>
    <mergeCell ref="R61:S61"/>
    <mergeCell ref="T61:U61"/>
    <mergeCell ref="D43:D48"/>
    <mergeCell ref="D59:G59"/>
    <mergeCell ref="N59:Y59"/>
    <mergeCell ref="D60:D62"/>
    <mergeCell ref="X61:Y61"/>
    <mergeCell ref="K89:M89"/>
    <mergeCell ref="B90:C90"/>
    <mergeCell ref="K90:M90"/>
    <mergeCell ref="D65:D66"/>
    <mergeCell ref="B83:I83"/>
    <mergeCell ref="J83:J90"/>
    <mergeCell ref="K83:M83"/>
    <mergeCell ref="B84:C84"/>
    <mergeCell ref="K87:M87"/>
    <mergeCell ref="H60:H62"/>
    <mergeCell ref="B88:C88"/>
    <mergeCell ref="K88:M88"/>
    <mergeCell ref="K85:M85"/>
    <mergeCell ref="B86:C86"/>
    <mergeCell ref="K86:M86"/>
    <mergeCell ref="K84:M84"/>
    <mergeCell ref="B85:I85"/>
    <mergeCell ref="D71:D73"/>
    <mergeCell ref="B87:C87"/>
    <mergeCell ref="B59:B62"/>
    <mergeCell ref="C59:C62"/>
    <mergeCell ref="E60:E62"/>
    <mergeCell ref="F60:F62"/>
    <mergeCell ref="V61:W61"/>
    <mergeCell ref="I60:I62"/>
    <mergeCell ref="J60:M61"/>
    <mergeCell ref="N60:Q60"/>
    <mergeCell ref="R60:U60"/>
    <mergeCell ref="H59:M59"/>
  </mergeCells>
  <printOptions/>
  <pageMargins left="0.3937007874015748" right="0.15748031496062992" top="0.2755905511811024" bottom="0.4330708661417323" header="0.1968503937007874" footer="0.5118110236220472"/>
  <pageSetup horizontalDpi="600" verticalDpi="600" orientation="landscape" paperSize="9" scale="40" r:id="rId1"/>
  <rowBreaks count="2" manualBreakCount="2">
    <brk id="29" min="1" max="24" man="1"/>
    <brk id="58" min="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Normal="60" zoomScaleSheetLayoutView="100" zoomScalePageLayoutView="0" workbookViewId="0" topLeftCell="A1">
      <selection activeCell="A2" sqref="A2:J2"/>
    </sheetView>
  </sheetViews>
  <sheetFormatPr defaultColWidth="9.00390625" defaultRowHeight="12.75"/>
  <cols>
    <col min="1" max="1" width="12.00390625" style="0" customWidth="1"/>
    <col min="2" max="2" width="16.125" style="0" customWidth="1"/>
    <col min="4" max="4" width="11.125" style="0" customWidth="1"/>
    <col min="5" max="5" width="11.00390625" style="0" customWidth="1"/>
    <col min="6" max="6" width="15.625" style="0" customWidth="1"/>
    <col min="7" max="7" width="13.375" style="0" customWidth="1"/>
    <col min="8" max="8" width="23.00390625" style="0" customWidth="1"/>
    <col min="9" max="9" width="13.75390625" style="0" customWidth="1"/>
    <col min="10" max="10" width="15.75390625" style="0" customWidth="1"/>
  </cols>
  <sheetData>
    <row r="1" spans="1:10" ht="18.75">
      <c r="A1" s="563" t="s">
        <v>51</v>
      </c>
      <c r="B1" s="563"/>
      <c r="C1" s="563"/>
      <c r="D1" s="563"/>
      <c r="E1" s="563"/>
      <c r="F1" s="563"/>
      <c r="G1" s="563"/>
      <c r="H1" s="563"/>
      <c r="I1" s="563"/>
      <c r="J1" s="563"/>
    </row>
    <row r="2" spans="1:10" ht="18.75">
      <c r="A2" s="563" t="s">
        <v>233</v>
      </c>
      <c r="B2" s="563"/>
      <c r="C2" s="563"/>
      <c r="D2" s="563"/>
      <c r="E2" s="563"/>
      <c r="F2" s="563"/>
      <c r="G2" s="563"/>
      <c r="H2" s="563"/>
      <c r="I2" s="563"/>
      <c r="J2" s="563"/>
    </row>
    <row r="3" spans="1:10" ht="16.5">
      <c r="A3" s="21" t="s">
        <v>45</v>
      </c>
      <c r="B3" s="463" t="s">
        <v>46</v>
      </c>
      <c r="C3" s="463"/>
      <c r="D3" s="463"/>
      <c r="E3" s="463"/>
      <c r="F3" s="463"/>
      <c r="G3" s="463"/>
      <c r="H3" s="463"/>
      <c r="I3" s="13"/>
      <c r="J3" s="13"/>
    </row>
    <row r="4" spans="1:10" ht="16.5">
      <c r="A4" s="562" t="s">
        <v>47</v>
      </c>
      <c r="B4" s="562"/>
      <c r="C4" s="562"/>
      <c r="D4" s="562"/>
      <c r="E4" s="562"/>
      <c r="F4" s="562"/>
      <c r="G4" s="562"/>
      <c r="H4" s="562"/>
      <c r="I4" s="13"/>
      <c r="J4" s="13"/>
    </row>
    <row r="5" spans="1:10" ht="16.5">
      <c r="A5" s="23">
        <v>1</v>
      </c>
      <c r="B5" s="561" t="s">
        <v>170</v>
      </c>
      <c r="C5" s="561"/>
      <c r="D5" s="561"/>
      <c r="E5" s="561"/>
      <c r="F5" s="561"/>
      <c r="G5" s="561"/>
      <c r="H5" s="561"/>
      <c r="I5" s="15"/>
      <c r="J5" s="15"/>
    </row>
    <row r="6" spans="1:10" ht="16.5">
      <c r="A6" s="23">
        <v>2</v>
      </c>
      <c r="B6" s="561" t="s">
        <v>171</v>
      </c>
      <c r="C6" s="561"/>
      <c r="D6" s="561"/>
      <c r="E6" s="561"/>
      <c r="F6" s="561"/>
      <c r="G6" s="561"/>
      <c r="H6" s="561"/>
      <c r="I6" s="15"/>
      <c r="J6" s="15"/>
    </row>
    <row r="7" spans="1:10" ht="16.5">
      <c r="A7" s="22">
        <v>3</v>
      </c>
      <c r="B7" s="561" t="s">
        <v>312</v>
      </c>
      <c r="C7" s="561"/>
      <c r="D7" s="561"/>
      <c r="E7" s="561"/>
      <c r="F7" s="561"/>
      <c r="G7" s="561"/>
      <c r="H7" s="561"/>
      <c r="I7" s="16"/>
      <c r="J7" s="16"/>
    </row>
    <row r="8" spans="1:10" ht="16.5">
      <c r="A8" s="22">
        <v>4</v>
      </c>
      <c r="B8" s="565" t="s">
        <v>172</v>
      </c>
      <c r="C8" s="566"/>
      <c r="D8" s="566"/>
      <c r="E8" s="566"/>
      <c r="F8" s="566"/>
      <c r="G8" s="566"/>
      <c r="H8" s="567"/>
      <c r="I8" s="16"/>
      <c r="J8" s="16"/>
    </row>
    <row r="9" spans="1:10" ht="16.5">
      <c r="A9" s="22">
        <v>5</v>
      </c>
      <c r="B9" s="565" t="s">
        <v>173</v>
      </c>
      <c r="C9" s="566"/>
      <c r="D9" s="566"/>
      <c r="E9" s="566"/>
      <c r="F9" s="566"/>
      <c r="G9" s="566"/>
      <c r="H9" s="567"/>
      <c r="I9" s="16"/>
      <c r="J9" s="16"/>
    </row>
    <row r="10" spans="1:10" ht="16.5">
      <c r="A10" s="22">
        <v>6</v>
      </c>
      <c r="B10" s="565" t="s">
        <v>174</v>
      </c>
      <c r="C10" s="566"/>
      <c r="D10" s="566"/>
      <c r="E10" s="566"/>
      <c r="F10" s="566"/>
      <c r="G10" s="566"/>
      <c r="H10" s="567"/>
      <c r="I10" s="16"/>
      <c r="J10" s="16"/>
    </row>
    <row r="11" spans="1:10" ht="16.5">
      <c r="A11" s="22">
        <v>7</v>
      </c>
      <c r="B11" s="565" t="s">
        <v>175</v>
      </c>
      <c r="C11" s="566"/>
      <c r="D11" s="566"/>
      <c r="E11" s="566"/>
      <c r="F11" s="566"/>
      <c r="G11" s="566"/>
      <c r="H11" s="567"/>
      <c r="I11" s="16"/>
      <c r="J11" s="16"/>
    </row>
    <row r="12" spans="1:10" ht="16.5">
      <c r="A12" s="22">
        <v>8</v>
      </c>
      <c r="B12" s="565" t="s">
        <v>313</v>
      </c>
      <c r="C12" s="566"/>
      <c r="D12" s="566"/>
      <c r="E12" s="566"/>
      <c r="F12" s="566"/>
      <c r="G12" s="566"/>
      <c r="H12" s="567"/>
      <c r="I12" s="16"/>
      <c r="J12" s="16"/>
    </row>
    <row r="13" spans="1:10" ht="16.5">
      <c r="A13" s="22">
        <v>9</v>
      </c>
      <c r="B13" s="565" t="s">
        <v>62</v>
      </c>
      <c r="C13" s="566"/>
      <c r="D13" s="566"/>
      <c r="E13" s="566"/>
      <c r="F13" s="566"/>
      <c r="G13" s="566"/>
      <c r="H13" s="567"/>
      <c r="I13" s="16"/>
      <c r="J13" s="16"/>
    </row>
    <row r="14" spans="1:10" ht="16.5">
      <c r="A14" s="562" t="s">
        <v>48</v>
      </c>
      <c r="B14" s="562"/>
      <c r="C14" s="562"/>
      <c r="D14" s="562"/>
      <c r="E14" s="562"/>
      <c r="F14" s="562"/>
      <c r="G14" s="562"/>
      <c r="H14" s="562"/>
      <c r="I14" s="17"/>
      <c r="J14" s="17"/>
    </row>
    <row r="15" spans="1:10" ht="16.5" customHeight="1">
      <c r="A15" s="22">
        <v>1</v>
      </c>
      <c r="B15" s="561" t="s">
        <v>176</v>
      </c>
      <c r="C15" s="561"/>
      <c r="D15" s="561"/>
      <c r="E15" s="561"/>
      <c r="F15" s="561"/>
      <c r="G15" s="561"/>
      <c r="H15" s="561"/>
      <c r="I15" s="17"/>
      <c r="J15" s="17"/>
    </row>
    <row r="16" spans="1:10" ht="16.5">
      <c r="A16" s="22">
        <v>2</v>
      </c>
      <c r="B16" s="561" t="s">
        <v>314</v>
      </c>
      <c r="C16" s="561"/>
      <c r="D16" s="561"/>
      <c r="E16" s="561"/>
      <c r="F16" s="561"/>
      <c r="G16" s="561"/>
      <c r="H16" s="561"/>
      <c r="I16" s="17"/>
      <c r="J16" s="17" t="s">
        <v>60</v>
      </c>
    </row>
    <row r="17" spans="1:10" ht="16.5">
      <c r="A17" s="562" t="s">
        <v>49</v>
      </c>
      <c r="B17" s="562"/>
      <c r="C17" s="562"/>
      <c r="D17" s="562"/>
      <c r="E17" s="562"/>
      <c r="F17" s="562"/>
      <c r="G17" s="562"/>
      <c r="H17" s="562"/>
      <c r="I17" s="19"/>
      <c r="J17" s="19"/>
    </row>
    <row r="18" spans="1:10" ht="16.5">
      <c r="A18" s="22">
        <v>1</v>
      </c>
      <c r="B18" s="564" t="s">
        <v>303</v>
      </c>
      <c r="C18" s="564"/>
      <c r="D18" s="564"/>
      <c r="E18" s="564"/>
      <c r="F18" s="564"/>
      <c r="G18" s="564"/>
      <c r="H18" s="564"/>
      <c r="I18" s="19"/>
      <c r="J18" s="19"/>
    </row>
    <row r="19" spans="1:10" ht="16.5">
      <c r="A19" s="22">
        <v>2</v>
      </c>
      <c r="B19" s="564" t="s">
        <v>304</v>
      </c>
      <c r="C19" s="564"/>
      <c r="D19" s="564"/>
      <c r="E19" s="564"/>
      <c r="F19" s="564"/>
      <c r="G19" s="564"/>
      <c r="H19" s="564"/>
      <c r="I19" s="19"/>
      <c r="J19" s="19"/>
    </row>
    <row r="20" spans="1:10" ht="16.5">
      <c r="A20" s="22">
        <v>3</v>
      </c>
      <c r="B20" s="569" t="s">
        <v>301</v>
      </c>
      <c r="C20" s="570"/>
      <c r="D20" s="570"/>
      <c r="E20" s="570"/>
      <c r="F20" s="570"/>
      <c r="G20" s="570"/>
      <c r="H20" s="571"/>
      <c r="I20" s="19"/>
      <c r="J20" s="19"/>
    </row>
    <row r="21" spans="1:10" ht="16.5">
      <c r="A21" s="568" t="s">
        <v>50</v>
      </c>
      <c r="B21" s="568"/>
      <c r="C21" s="568"/>
      <c r="D21" s="568"/>
      <c r="E21" s="568"/>
      <c r="F21" s="568"/>
      <c r="G21" s="568"/>
      <c r="H21" s="568"/>
      <c r="I21" s="19"/>
      <c r="J21" s="19"/>
    </row>
    <row r="22" spans="1:10" ht="16.5">
      <c r="A22" s="12">
        <v>1</v>
      </c>
      <c r="B22" s="564" t="s">
        <v>245</v>
      </c>
      <c r="C22" s="564"/>
      <c r="D22" s="564"/>
      <c r="E22" s="564"/>
      <c r="F22" s="564"/>
      <c r="G22" s="564"/>
      <c r="H22" s="564"/>
      <c r="I22" s="19"/>
      <c r="J22" s="19"/>
    </row>
    <row r="23" spans="1:10" ht="16.5">
      <c r="A23" s="12">
        <v>2</v>
      </c>
      <c r="B23" s="564" t="s">
        <v>302</v>
      </c>
      <c r="C23" s="564"/>
      <c r="D23" s="564"/>
      <c r="E23" s="564"/>
      <c r="F23" s="564"/>
      <c r="G23" s="564"/>
      <c r="H23" s="564"/>
      <c r="I23" s="19"/>
      <c r="J23" s="19"/>
    </row>
    <row r="24" spans="1:10" ht="16.5">
      <c r="A24" s="399"/>
      <c r="I24" s="18"/>
      <c r="J24" s="18"/>
    </row>
    <row r="25" spans="1:10" ht="16.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6.5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6.5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6.5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16.5">
      <c r="A29" s="18"/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16.5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0" ht="1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10" ht="6.75" customHeight="1" hidden="1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12.75" customHeight="1" hidden="1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12.75" customHeight="1" hidden="1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2.75" customHeight="1" hidden="1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ht="15" customHeight="1"/>
    <row r="38" ht="15" customHeight="1"/>
    <row r="39" ht="15" customHeight="1"/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2:10" ht="15">
      <c r="B49" s="1"/>
      <c r="C49" s="1"/>
      <c r="D49" s="1"/>
      <c r="E49" s="1"/>
      <c r="F49" s="1"/>
      <c r="G49" s="1"/>
      <c r="H49" s="1"/>
      <c r="I49" s="1"/>
      <c r="J49" s="1"/>
    </row>
  </sheetData>
  <sheetProtection/>
  <mergeCells count="23">
    <mergeCell ref="B8:H8"/>
    <mergeCell ref="B23:H23"/>
    <mergeCell ref="B22:H22"/>
    <mergeCell ref="A17:H17"/>
    <mergeCell ref="A21:H21"/>
    <mergeCell ref="B20:H20"/>
    <mergeCell ref="B19:H19"/>
    <mergeCell ref="B7:H7"/>
    <mergeCell ref="B15:H15"/>
    <mergeCell ref="B16:H16"/>
    <mergeCell ref="B18:H18"/>
    <mergeCell ref="B9:H9"/>
    <mergeCell ref="B10:H10"/>
    <mergeCell ref="B11:H11"/>
    <mergeCell ref="B12:H12"/>
    <mergeCell ref="B13:H13"/>
    <mergeCell ref="A14:H14"/>
    <mergeCell ref="B6:H6"/>
    <mergeCell ref="A4:H4"/>
    <mergeCell ref="A1:J1"/>
    <mergeCell ref="A2:J2"/>
    <mergeCell ref="B3:H3"/>
    <mergeCell ref="B5:H5"/>
  </mergeCells>
  <printOptions/>
  <pageMargins left="0.4330708661417323" right="0.15748031496062992" top="1.062992125984252" bottom="0.1968503937007874" header="0.15748031496062992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SheetLayoutView="100" zoomScalePageLayoutView="0" workbookViewId="0" topLeftCell="A13">
      <selection activeCell="K6" sqref="K6"/>
    </sheetView>
  </sheetViews>
  <sheetFormatPr defaultColWidth="9.00390625" defaultRowHeight="12.75"/>
  <cols>
    <col min="1" max="1" width="6.75390625" style="0" customWidth="1"/>
    <col min="3" max="3" width="6.625" style="0" customWidth="1"/>
    <col min="4" max="4" width="5.375" style="0" customWidth="1"/>
    <col min="5" max="5" width="6.75390625" style="0" customWidth="1"/>
    <col min="6" max="7" width="6.125" style="0" customWidth="1"/>
    <col min="8" max="8" width="0.74609375" style="0" customWidth="1"/>
    <col min="9" max="10" width="25.375" style="0" customWidth="1"/>
    <col min="11" max="11" width="11.125" style="0" customWidth="1"/>
    <col min="12" max="12" width="18.125" style="0" customWidth="1"/>
    <col min="13" max="13" width="16.75390625" style="0" customWidth="1"/>
  </cols>
  <sheetData>
    <row r="1" spans="1:14" ht="19.5" thickBot="1">
      <c r="A1" s="577" t="s">
        <v>236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</row>
    <row r="2" spans="1:14" ht="31.5">
      <c r="A2" s="83" t="s">
        <v>45</v>
      </c>
      <c r="B2" s="578" t="s">
        <v>209</v>
      </c>
      <c r="C2" s="579"/>
      <c r="D2" s="579"/>
      <c r="E2" s="579"/>
      <c r="F2" s="579"/>
      <c r="G2" s="579"/>
      <c r="H2" s="580"/>
      <c r="I2" s="85" t="s">
        <v>210</v>
      </c>
      <c r="J2" s="85" t="s">
        <v>211</v>
      </c>
      <c r="K2" s="86" t="s">
        <v>212</v>
      </c>
      <c r="L2" s="84" t="s">
        <v>213</v>
      </c>
      <c r="M2" s="87" t="s">
        <v>214</v>
      </c>
      <c r="N2" s="14"/>
    </row>
    <row r="3" spans="1:14" ht="16.5">
      <c r="A3" s="576">
        <v>1</v>
      </c>
      <c r="B3" s="573" t="s">
        <v>115</v>
      </c>
      <c r="C3" s="573"/>
      <c r="D3" s="573"/>
      <c r="E3" s="573"/>
      <c r="F3" s="573"/>
      <c r="G3" s="573"/>
      <c r="H3" s="573"/>
      <c r="I3" s="88" t="s">
        <v>215</v>
      </c>
      <c r="J3" s="89" t="s">
        <v>216</v>
      </c>
      <c r="K3" s="89">
        <v>1</v>
      </c>
      <c r="L3" s="89">
        <v>36</v>
      </c>
      <c r="M3" s="93">
        <v>1</v>
      </c>
      <c r="N3" s="15"/>
    </row>
    <row r="4" spans="1:14" ht="67.5" customHeight="1">
      <c r="A4" s="576"/>
      <c r="B4" s="573"/>
      <c r="C4" s="573"/>
      <c r="D4" s="573"/>
      <c r="E4" s="573"/>
      <c r="F4" s="573"/>
      <c r="G4" s="573"/>
      <c r="H4" s="573"/>
      <c r="I4" s="88" t="s">
        <v>217</v>
      </c>
      <c r="J4" s="89" t="s">
        <v>216</v>
      </c>
      <c r="K4" s="89">
        <v>2</v>
      </c>
      <c r="L4" s="89">
        <v>72</v>
      </c>
      <c r="M4" s="93">
        <v>2</v>
      </c>
      <c r="N4" s="15"/>
    </row>
    <row r="5" spans="1:14" ht="16.5">
      <c r="A5" s="574" t="s">
        <v>218</v>
      </c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90">
        <f>SUM(L3:L4)</f>
        <v>108</v>
      </c>
      <c r="M5" s="94">
        <f>SUM(M3:M4)</f>
        <v>3</v>
      </c>
      <c r="N5" s="15"/>
    </row>
    <row r="6" spans="1:14" ht="15.75">
      <c r="A6" s="576">
        <v>2</v>
      </c>
      <c r="B6" s="573" t="s">
        <v>119</v>
      </c>
      <c r="C6" s="573"/>
      <c r="D6" s="573"/>
      <c r="E6" s="573"/>
      <c r="F6" s="573"/>
      <c r="G6" s="573"/>
      <c r="H6" s="573"/>
      <c r="I6" s="88" t="s">
        <v>215</v>
      </c>
      <c r="J6" s="89" t="s">
        <v>216</v>
      </c>
      <c r="K6" s="89">
        <v>3.4</v>
      </c>
      <c r="L6" s="89">
        <v>72</v>
      </c>
      <c r="M6" s="93">
        <v>2</v>
      </c>
      <c r="N6" s="16"/>
    </row>
    <row r="7" spans="1:14" ht="73.5" customHeight="1">
      <c r="A7" s="576"/>
      <c r="B7" s="573"/>
      <c r="C7" s="573"/>
      <c r="D7" s="573"/>
      <c r="E7" s="573"/>
      <c r="F7" s="573"/>
      <c r="G7" s="573"/>
      <c r="H7" s="573"/>
      <c r="I7" s="88" t="s">
        <v>217</v>
      </c>
      <c r="J7" s="89" t="s">
        <v>216</v>
      </c>
      <c r="K7" s="89">
        <v>3.4</v>
      </c>
      <c r="L7" s="89">
        <v>180</v>
      </c>
      <c r="M7" s="93">
        <v>5</v>
      </c>
      <c r="N7" s="16"/>
    </row>
    <row r="8" spans="1:14" ht="16.5">
      <c r="A8" s="574" t="s">
        <v>218</v>
      </c>
      <c r="B8" s="575"/>
      <c r="C8" s="575"/>
      <c r="D8" s="575"/>
      <c r="E8" s="575"/>
      <c r="F8" s="575"/>
      <c r="G8" s="575"/>
      <c r="H8" s="575"/>
      <c r="I8" s="575"/>
      <c r="J8" s="575"/>
      <c r="K8" s="575"/>
      <c r="L8" s="91">
        <f>SUM(L6:L7)</f>
        <v>252</v>
      </c>
      <c r="M8" s="95">
        <f>SUM(M6:M7)</f>
        <v>7</v>
      </c>
      <c r="N8" s="17"/>
    </row>
    <row r="9" spans="1:14" ht="16.5">
      <c r="A9" s="576">
        <v>3</v>
      </c>
      <c r="B9" s="573" t="s">
        <v>187</v>
      </c>
      <c r="C9" s="573"/>
      <c r="D9" s="573"/>
      <c r="E9" s="573"/>
      <c r="F9" s="573"/>
      <c r="G9" s="573"/>
      <c r="H9" s="573"/>
      <c r="I9" s="88" t="s">
        <v>215</v>
      </c>
      <c r="J9" s="88" t="s">
        <v>216</v>
      </c>
      <c r="K9" s="89">
        <v>5</v>
      </c>
      <c r="L9" s="89">
        <v>72</v>
      </c>
      <c r="M9" s="93">
        <v>2</v>
      </c>
      <c r="N9" s="17"/>
    </row>
    <row r="10" spans="1:13" ht="54" customHeight="1">
      <c r="A10" s="576"/>
      <c r="B10" s="573"/>
      <c r="C10" s="573"/>
      <c r="D10" s="573"/>
      <c r="E10" s="573"/>
      <c r="F10" s="573"/>
      <c r="G10" s="573"/>
      <c r="H10" s="573"/>
      <c r="I10" s="88" t="s">
        <v>217</v>
      </c>
      <c r="J10" s="88" t="s">
        <v>216</v>
      </c>
      <c r="K10" s="89">
        <v>6</v>
      </c>
      <c r="L10" s="89">
        <v>216</v>
      </c>
      <c r="M10" s="93">
        <v>6</v>
      </c>
    </row>
    <row r="11" spans="1:13" ht="16.5">
      <c r="A11" s="574" t="s">
        <v>218</v>
      </c>
      <c r="B11" s="575"/>
      <c r="C11" s="575"/>
      <c r="D11" s="575"/>
      <c r="E11" s="575"/>
      <c r="F11" s="575"/>
      <c r="G11" s="575"/>
      <c r="H11" s="575"/>
      <c r="I11" s="575"/>
      <c r="J11" s="575"/>
      <c r="K11" s="575"/>
      <c r="L11" s="91">
        <f>SUM(L9:L10)</f>
        <v>288</v>
      </c>
      <c r="M11" s="96">
        <f>SUM(M9:M10)</f>
        <v>8</v>
      </c>
    </row>
    <row r="12" spans="1:13" ht="15.75">
      <c r="A12" s="572">
        <v>4</v>
      </c>
      <c r="B12" s="573" t="s">
        <v>138</v>
      </c>
      <c r="C12" s="573"/>
      <c r="D12" s="573"/>
      <c r="E12" s="573"/>
      <c r="F12" s="573"/>
      <c r="G12" s="573"/>
      <c r="H12" s="573"/>
      <c r="I12" s="88" t="s">
        <v>215</v>
      </c>
      <c r="J12" s="89" t="s">
        <v>216</v>
      </c>
      <c r="K12" s="89">
        <v>3</v>
      </c>
      <c r="L12" s="89">
        <v>36</v>
      </c>
      <c r="M12" s="93">
        <v>1</v>
      </c>
    </row>
    <row r="13" spans="1:13" ht="47.25">
      <c r="A13" s="572"/>
      <c r="B13" s="573"/>
      <c r="C13" s="573"/>
      <c r="D13" s="573"/>
      <c r="E13" s="573"/>
      <c r="F13" s="573"/>
      <c r="G13" s="573"/>
      <c r="H13" s="573"/>
      <c r="I13" s="88" t="s">
        <v>217</v>
      </c>
      <c r="J13" s="89" t="s">
        <v>216</v>
      </c>
      <c r="K13" s="89">
        <v>3</v>
      </c>
      <c r="L13" s="89">
        <v>36</v>
      </c>
      <c r="M13" s="93">
        <v>1</v>
      </c>
    </row>
    <row r="14" spans="1:13" ht="16.5">
      <c r="A14" s="574" t="s">
        <v>218</v>
      </c>
      <c r="B14" s="575"/>
      <c r="C14" s="575"/>
      <c r="D14" s="575"/>
      <c r="E14" s="575"/>
      <c r="F14" s="575"/>
      <c r="G14" s="575"/>
      <c r="H14" s="575"/>
      <c r="I14" s="575"/>
      <c r="J14" s="575"/>
      <c r="K14" s="575"/>
      <c r="L14" s="91">
        <f>SUM(L12:L13)</f>
        <v>72</v>
      </c>
      <c r="M14" s="96">
        <f>SUM(M12:M13)</f>
        <v>2</v>
      </c>
    </row>
    <row r="15" spans="1:13" ht="15.75">
      <c r="A15" s="572">
        <v>5</v>
      </c>
      <c r="B15" s="573" t="s">
        <v>142</v>
      </c>
      <c r="C15" s="573"/>
      <c r="D15" s="573"/>
      <c r="E15" s="573"/>
      <c r="F15" s="573"/>
      <c r="G15" s="573"/>
      <c r="H15" s="573"/>
      <c r="I15" s="88" t="s">
        <v>215</v>
      </c>
      <c r="J15" s="89" t="s">
        <v>216</v>
      </c>
      <c r="K15" s="89">
        <v>4</v>
      </c>
      <c r="L15" s="89">
        <v>36</v>
      </c>
      <c r="M15" s="93">
        <v>1</v>
      </c>
    </row>
    <row r="16" spans="1:13" ht="59.25" customHeight="1">
      <c r="A16" s="572"/>
      <c r="B16" s="573"/>
      <c r="C16" s="573"/>
      <c r="D16" s="573"/>
      <c r="E16" s="573"/>
      <c r="F16" s="573"/>
      <c r="G16" s="573"/>
      <c r="H16" s="573"/>
      <c r="I16" s="88" t="s">
        <v>217</v>
      </c>
      <c r="J16" s="89" t="s">
        <v>216</v>
      </c>
      <c r="K16" s="89">
        <v>4</v>
      </c>
      <c r="L16" s="89">
        <v>72</v>
      </c>
      <c r="M16" s="93">
        <v>2</v>
      </c>
    </row>
    <row r="17" spans="1:13" ht="16.5">
      <c r="A17" s="574" t="s">
        <v>218</v>
      </c>
      <c r="B17" s="575"/>
      <c r="C17" s="575"/>
      <c r="D17" s="575"/>
      <c r="E17" s="575"/>
      <c r="F17" s="575"/>
      <c r="G17" s="575"/>
      <c r="H17" s="575"/>
      <c r="I17" s="575"/>
      <c r="J17" s="575"/>
      <c r="K17" s="575"/>
      <c r="L17" s="91">
        <f>SUM(L15:L16)</f>
        <v>108</v>
      </c>
      <c r="M17" s="96">
        <f>SUM(M15:M16)</f>
        <v>3</v>
      </c>
    </row>
    <row r="18" spans="1:13" ht="16.5">
      <c r="A18" s="581" t="s">
        <v>36</v>
      </c>
      <c r="B18" s="582"/>
      <c r="C18" s="582"/>
      <c r="D18" s="582"/>
      <c r="E18" s="582"/>
      <c r="F18" s="582"/>
      <c r="G18" s="582"/>
      <c r="H18" s="582"/>
      <c r="I18" s="582"/>
      <c r="J18" s="582"/>
      <c r="K18" s="583"/>
      <c r="L18" s="92">
        <f>SUM(L5+L8+L11+L14+L17)</f>
        <v>828</v>
      </c>
      <c r="M18" s="97">
        <f>SUM(M5+M8+M11+M14+M17)</f>
        <v>23</v>
      </c>
    </row>
    <row r="19" spans="1:13" ht="17.25" thickBot="1">
      <c r="A19" s="98">
        <v>6</v>
      </c>
      <c r="B19" s="584" t="s">
        <v>219</v>
      </c>
      <c r="C19" s="585"/>
      <c r="D19" s="585"/>
      <c r="E19" s="585"/>
      <c r="F19" s="585"/>
      <c r="G19" s="585"/>
      <c r="H19" s="585"/>
      <c r="I19" s="586"/>
      <c r="J19" s="99" t="s">
        <v>216</v>
      </c>
      <c r="K19" s="99">
        <v>6</v>
      </c>
      <c r="L19" s="99">
        <v>144</v>
      </c>
      <c r="M19" s="100">
        <v>4</v>
      </c>
    </row>
    <row r="20" ht="12.75">
      <c r="A20" s="40"/>
    </row>
  </sheetData>
  <sheetProtection/>
  <mergeCells count="19">
    <mergeCell ref="A17:K17"/>
    <mergeCell ref="A18:K18"/>
    <mergeCell ref="B19:I19"/>
    <mergeCell ref="A8:K8"/>
    <mergeCell ref="A9:A10"/>
    <mergeCell ref="B9:H10"/>
    <mergeCell ref="A11:K11"/>
    <mergeCell ref="A12:A13"/>
    <mergeCell ref="B12:H13"/>
    <mergeCell ref="A14:K14"/>
    <mergeCell ref="A15:A16"/>
    <mergeCell ref="B15:H16"/>
    <mergeCell ref="A5:K5"/>
    <mergeCell ref="A6:A7"/>
    <mergeCell ref="B6:H7"/>
    <mergeCell ref="A1:N1"/>
    <mergeCell ref="B2:H2"/>
    <mergeCell ref="A3:A4"/>
    <mergeCell ref="B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95" zoomScaleNormal="90" zoomScaleSheetLayoutView="95" zoomScalePageLayoutView="0" workbookViewId="0" topLeftCell="A10">
      <selection activeCell="O55" sqref="O55"/>
    </sheetView>
  </sheetViews>
  <sheetFormatPr defaultColWidth="9.00390625" defaultRowHeight="12.75"/>
  <sheetData/>
  <sheetProtection/>
  <printOptions/>
  <pageMargins left="0" right="0" top="0" bottom="0" header="0" footer="0"/>
  <pageSetup horizontalDpi="600" verticalDpi="600" orientation="landscape" paperSize="9" r:id="rId3"/>
  <legacyDrawing r:id="rId2"/>
  <oleObjects>
    <oleObject progId="Word.Document.12" shapeId="381809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Kolledj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2018-09-27T02:50:35Z</cp:lastPrinted>
  <dcterms:created xsi:type="dcterms:W3CDTF">2008-02-20T04:39:21Z</dcterms:created>
  <dcterms:modified xsi:type="dcterms:W3CDTF">2019-02-18T13:48:54Z</dcterms:modified>
  <cp:category/>
  <cp:version/>
  <cp:contentType/>
  <cp:contentStatus/>
</cp:coreProperties>
</file>