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720" windowHeight="7320" activeTab="6"/>
  </bookViews>
  <sheets>
    <sheet name="титул " sheetId="6" r:id="rId1"/>
    <sheet name="график" sheetId="7" r:id="rId2"/>
    <sheet name="пояснительная записка" sheetId="10" r:id="rId3"/>
    <sheet name="уч план" sheetId="4" r:id="rId4"/>
    <sheet name="кабинеты" sheetId="8" r:id="rId5"/>
    <sheet name="практика" sheetId="9" r:id="rId6"/>
    <sheet name="график 3  курс " sheetId="12" r:id="rId7"/>
    <sheet name="график2 курс " sheetId="11" r:id="rId8"/>
  </sheets>
  <definedNames>
    <definedName name="_xlnm.Print_Area" localSheetId="1">график!$A$1:$CO$33</definedName>
    <definedName name="_xlnm.Print_Area" localSheetId="6">'график 3  курс '!$A$1:$CO$33</definedName>
    <definedName name="_xlnm.Print_Area" localSheetId="7">'график2 курс '!$A$1:$CO$33</definedName>
    <definedName name="_xlnm.Print_Area" localSheetId="5">практика!$A$1:$L$12</definedName>
    <definedName name="_xlnm.Print_Area" localSheetId="0">'титул '!$A$1:$O$30</definedName>
    <definedName name="_xlnm.Print_Area" localSheetId="3">'уч план'!$A$1:$BZ$82</definedName>
  </definedNames>
  <calcPr calcId="125725" refMode="R1C1"/>
  <fileRecoveryPr autoRecover="0"/>
</workbook>
</file>

<file path=xl/calcChain.xml><?xml version="1.0" encoding="utf-8"?>
<calcChain xmlns="http://schemas.openxmlformats.org/spreadsheetml/2006/main">
  <c r="AJ26" i="4"/>
  <c r="AJ29"/>
  <c r="AP46"/>
  <c r="AP45" s="1"/>
  <c r="AP44" s="1"/>
  <c r="AP28" s="1"/>
  <c r="AP72" s="1"/>
  <c r="AP23"/>
  <c r="AP7"/>
  <c r="AP6" s="1"/>
  <c r="AJ73"/>
  <c r="BM46"/>
  <c r="BM45"/>
  <c r="BM44"/>
  <c r="BV29"/>
  <c r="BM29"/>
  <c r="BJ29"/>
  <c r="AY29"/>
  <c r="AY28"/>
  <c r="AM29"/>
  <c r="AM28"/>
  <c r="AS29"/>
  <c r="BV23"/>
  <c r="BV7"/>
  <c r="BS7"/>
  <c r="BS6"/>
  <c r="BP7"/>
  <c r="BP6"/>
  <c r="BM7"/>
  <c r="BJ7"/>
  <c r="AS28"/>
  <c r="AY46"/>
  <c r="AY45"/>
  <c r="AY44"/>
  <c r="AM6"/>
  <c r="AM72"/>
  <c r="AM75"/>
  <c r="AY7"/>
  <c r="AY6"/>
  <c r="AS6"/>
  <c r="AS72"/>
  <c r="AS75"/>
  <c r="AV21"/>
  <c r="AJ21"/>
  <c r="AV9"/>
  <c r="BB9"/>
  <c r="AJ74"/>
  <c r="AM74"/>
  <c r="AP74"/>
  <c r="AS74"/>
  <c r="AM73"/>
  <c r="AS73"/>
  <c r="CB56"/>
  <c r="BV78"/>
  <c r="BS78"/>
  <c r="BP78"/>
  <c r="BM78"/>
  <c r="BJ78"/>
  <c r="AM54"/>
  <c r="AP54"/>
  <c r="AS54"/>
  <c r="AM46"/>
  <c r="AS46"/>
  <c r="BV74"/>
  <c r="BS74"/>
  <c r="BP74"/>
  <c r="BM74"/>
  <c r="BJ74"/>
  <c r="BY73"/>
  <c r="BS73"/>
  <c r="BV73"/>
  <c r="BM73"/>
  <c r="BP73"/>
  <c r="BJ73"/>
  <c r="BY29"/>
  <c r="BY28" s="1"/>
  <c r="BY72" s="1"/>
  <c r="BY69" s="1"/>
  <c r="BZ29"/>
  <c r="BZ28" s="1"/>
  <c r="BZ72" s="1"/>
  <c r="BZ69" s="1"/>
  <c r="BS29"/>
  <c r="BS28"/>
  <c r="BP29"/>
  <c r="AV37"/>
  <c r="AP37"/>
  <c r="AJ37"/>
  <c r="AV38"/>
  <c r="BB38"/>
  <c r="AV39"/>
  <c r="BB39"/>
  <c r="AV35"/>
  <c r="AP35"/>
  <c r="AJ35"/>
  <c r="AV36"/>
  <c r="BB36"/>
  <c r="AV10"/>
  <c r="AJ10"/>
  <c r="AV11"/>
  <c r="AJ11"/>
  <c r="AV12"/>
  <c r="AV13"/>
  <c r="AJ13"/>
  <c r="AV14"/>
  <c r="BB14"/>
  <c r="AV15"/>
  <c r="AJ15"/>
  <c r="AV16"/>
  <c r="BB16"/>
  <c r="AV17"/>
  <c r="BB17"/>
  <c r="AV18"/>
  <c r="BB18"/>
  <c r="AV20"/>
  <c r="BB20"/>
  <c r="AV22"/>
  <c r="BB22"/>
  <c r="AV31"/>
  <c r="AV32"/>
  <c r="BB32"/>
  <c r="AV33"/>
  <c r="BB33"/>
  <c r="AV34"/>
  <c r="AP34"/>
  <c r="AJ34"/>
  <c r="AV48"/>
  <c r="BB48"/>
  <c r="AV49"/>
  <c r="AJ49"/>
  <c r="AV50"/>
  <c r="AJ50"/>
  <c r="AV51"/>
  <c r="BB51"/>
  <c r="AY23"/>
  <c r="L6" i="9"/>
  <c r="L11"/>
  <c r="L9"/>
  <c r="M28" i="6"/>
  <c r="K28"/>
  <c r="I28"/>
  <c r="G28"/>
  <c r="E28"/>
  <c r="B28"/>
  <c r="N27"/>
  <c r="N26"/>
  <c r="N25"/>
  <c r="N28"/>
  <c r="BM54" i="4"/>
  <c r="BP54"/>
  <c r="BP45"/>
  <c r="BP44"/>
  <c r="BS54"/>
  <c r="BV54"/>
  <c r="BJ54"/>
  <c r="BJ45"/>
  <c r="BJ44"/>
  <c r="BP46"/>
  <c r="BS46"/>
  <c r="BV46"/>
  <c r="BJ46"/>
  <c r="AV47"/>
  <c r="BB47"/>
  <c r="AV25"/>
  <c r="BB25"/>
  <c r="AV26"/>
  <c r="BB26"/>
  <c r="AV27"/>
  <c r="BB27"/>
  <c r="AV24"/>
  <c r="BB24"/>
  <c r="BB23"/>
  <c r="BS23"/>
  <c r="BP23"/>
  <c r="BM23"/>
  <c r="BM6"/>
  <c r="BJ23"/>
  <c r="AV19"/>
  <c r="AJ19"/>
  <c r="AV8"/>
  <c r="BB8"/>
  <c r="AV56"/>
  <c r="BY54"/>
  <c r="AV53"/>
  <c r="AV74"/>
  <c r="BY23"/>
  <c r="BY46"/>
  <c r="AY54"/>
  <c r="AV30"/>
  <c r="BB30"/>
  <c r="AV55"/>
  <c r="AJ55"/>
  <c r="AJ54"/>
  <c r="AJ12"/>
  <c r="BZ54"/>
  <c r="AV52"/>
  <c r="AV73"/>
  <c r="BZ46"/>
  <c r="BZ23"/>
  <c r="AV71"/>
  <c r="BB71"/>
  <c r="AP36"/>
  <c r="AJ36"/>
  <c r="BB19"/>
  <c r="AP32"/>
  <c r="AJ32"/>
  <c r="BV45"/>
  <c r="BV44"/>
  <c r="BV28"/>
  <c r="AJ20"/>
  <c r="BB35"/>
  <c r="AJ24"/>
  <c r="BS45"/>
  <c r="BS44"/>
  <c r="AJ8"/>
  <c r="AJ9"/>
  <c r="AV46"/>
  <c r="AV45"/>
  <c r="AV44"/>
  <c r="AP33"/>
  <c r="BB10"/>
  <c r="AP39"/>
  <c r="AJ39"/>
  <c r="AV54"/>
  <c r="AJ48"/>
  <c r="AJ47"/>
  <c r="BB50"/>
  <c r="AJ17"/>
  <c r="BB15"/>
  <c r="BB13"/>
  <c r="BB55"/>
  <c r="BB54"/>
  <c r="AJ33"/>
  <c r="BV6"/>
  <c r="BV72"/>
  <c r="BJ6"/>
  <c r="AJ25"/>
  <c r="AJ23"/>
  <c r="AJ27"/>
  <c r="BV75"/>
  <c r="BV76"/>
  <c r="BV69"/>
  <c r="BB7"/>
  <c r="BB6"/>
  <c r="BM72"/>
  <c r="BJ28"/>
  <c r="BJ72"/>
  <c r="AY72"/>
  <c r="BP28"/>
  <c r="BP72"/>
  <c r="BS72"/>
  <c r="BM28"/>
  <c r="AJ71"/>
  <c r="BB49"/>
  <c r="BB46"/>
  <c r="BB45"/>
  <c r="BB44"/>
  <c r="BB11"/>
  <c r="AP38"/>
  <c r="AJ38"/>
  <c r="AP30"/>
  <c r="AJ16"/>
  <c r="AV7"/>
  <c r="AV29"/>
  <c r="AV28"/>
  <c r="AJ51"/>
  <c r="BB34"/>
  <c r="BB29"/>
  <c r="BB28"/>
  <c r="AV23"/>
  <c r="BB21"/>
  <c r="AJ22"/>
  <c r="AJ14"/>
  <c r="BB37"/>
  <c r="AJ18"/>
  <c r="BP75"/>
  <c r="BP76"/>
  <c r="BP69"/>
  <c r="BJ75"/>
  <c r="BJ76"/>
  <c r="BJ69"/>
  <c r="BS69"/>
  <c r="BS75"/>
  <c r="BS76"/>
  <c r="BM69"/>
  <c r="BM75"/>
  <c r="BM76"/>
  <c r="AJ30"/>
  <c r="AP29"/>
  <c r="BB72"/>
  <c r="AV6"/>
  <c r="AV72"/>
  <c r="AV75"/>
  <c r="AJ46" l="1"/>
  <c r="AJ45" s="1"/>
  <c r="AJ44" s="1"/>
  <c r="AJ28" s="1"/>
  <c r="AJ72" s="1"/>
  <c r="AP75"/>
  <c r="AJ7"/>
  <c r="AJ6" s="1"/>
  <c r="AJ75" s="1"/>
</calcChain>
</file>

<file path=xl/sharedStrings.xml><?xml version="1.0" encoding="utf-8"?>
<sst xmlns="http://schemas.openxmlformats.org/spreadsheetml/2006/main" count="838" uniqueCount="402">
  <si>
    <t>Индекс</t>
  </si>
  <si>
    <t>в том числе</t>
  </si>
  <si>
    <t>3 курс</t>
  </si>
  <si>
    <t>Всего</t>
  </si>
  <si>
    <t>Экзаменов</t>
  </si>
  <si>
    <t>Зачётов</t>
  </si>
  <si>
    <t>лаб. раб. практич. занятия</t>
  </si>
  <si>
    <t>Распределение обязательных учебных занятий по курсам и семестрам</t>
  </si>
  <si>
    <t>2 курс</t>
  </si>
  <si>
    <t>Всего:</t>
  </si>
  <si>
    <t>Учебн. нагрузка студента (час.)</t>
  </si>
  <si>
    <t>самостоятельная</t>
  </si>
  <si>
    <t>Обязательные учебные занятия (час.)</t>
  </si>
  <si>
    <t>максимальная</t>
  </si>
  <si>
    <t>1 курс</t>
  </si>
  <si>
    <t>Учебная практика</t>
  </si>
  <si>
    <t>История</t>
  </si>
  <si>
    <t>Физическая культура</t>
  </si>
  <si>
    <t>ОП.00</t>
  </si>
  <si>
    <t>Итого:</t>
  </si>
  <si>
    <t>Дифференцированных зачетов</t>
  </si>
  <si>
    <t>Изучаемых дисциплин, междисциплинарных курсов</t>
  </si>
  <si>
    <t>УП.00</t>
  </si>
  <si>
    <t>ПП.00</t>
  </si>
  <si>
    <t>ГИА.00</t>
  </si>
  <si>
    <t>Формы промежуточной аттестации</t>
  </si>
  <si>
    <t xml:space="preserve">Наименования  циклов, дисциплин, модулей, междисциплинарных курсов </t>
  </si>
  <si>
    <t>Государственная итоговая аттестация</t>
  </si>
  <si>
    <t>Общеобразовательные учебные дисциплины</t>
  </si>
  <si>
    <t>Обязательная часть учебных циклов ППКРС и раздел "Физическая культура"</t>
  </si>
  <si>
    <t>Общепрофессиональный учебный цикл</t>
  </si>
  <si>
    <t>ОД.00</t>
  </si>
  <si>
    <t xml:space="preserve">Иностранный язык </t>
  </si>
  <si>
    <t>Основы безопасности жизнедеятельности</t>
  </si>
  <si>
    <t>Химия</t>
  </si>
  <si>
    <t>Обществознание (включая экономику и право)</t>
  </si>
  <si>
    <t>Биология</t>
  </si>
  <si>
    <t>География</t>
  </si>
  <si>
    <t>Экология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</si>
  <si>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</si>
  <si>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</si>
  <si>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</si>
  <si>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</si>
  <si>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</si>
  <si>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</si>
  <si>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</si>
  <si>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</si>
  <si>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</si>
  <si>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</si>
  <si>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Математика: алгебра, начала математического анализа, геометрия</t>
  </si>
  <si>
    <t>Информатика</t>
  </si>
  <si>
    <t>Физика</t>
  </si>
  <si>
    <t>ОУД.11</t>
  </si>
  <si>
    <t>ОУД.12</t>
  </si>
  <si>
    <t>ОУД.13</t>
  </si>
  <si>
    <t>Дополнительные учебные дисциплины</t>
  </si>
  <si>
    <t>Психология общения</t>
  </si>
  <si>
    <t>УД.01</t>
  </si>
  <si>
    <t>УД.02</t>
  </si>
  <si>
    <t>УД.03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</si>
  <si>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</si>
  <si>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</si>
  <si>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</si>
  <si>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</si>
  <si>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</si>
  <si>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Безопасность жизнедеятельности</t>
  </si>
  <si>
    <t>ОП.01.</t>
  </si>
  <si>
    <t>ОП.04.</t>
  </si>
  <si>
    <t>ОП.05.</t>
  </si>
  <si>
    <t>Профессиональный учебный цикл</t>
  </si>
  <si>
    <t>П.00</t>
  </si>
  <si>
    <t>ПМ.00</t>
  </si>
  <si>
    <t>Профессиональные модули</t>
  </si>
  <si>
    <t>ПМ.01</t>
  </si>
  <si>
    <t>МДК.01.01.</t>
  </si>
  <si>
    <t>МДК.01.02.</t>
  </si>
  <si>
    <t>ПМ.02</t>
  </si>
  <si>
    <t>Технология производства сварных конструкций</t>
  </si>
  <si>
    <t>МДК.02.01.</t>
  </si>
  <si>
    <t>ФК.00</t>
  </si>
  <si>
    <t>Производственная практика</t>
  </si>
  <si>
    <t xml:space="preserve">1 сем.     17 нед.    </t>
  </si>
  <si>
    <t xml:space="preserve">2 сем.     23 нед.   </t>
  </si>
  <si>
    <t xml:space="preserve">3 сем.     17 нед.    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</si>
  <si>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</si>
  <si>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</si>
  <si>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МДК.01.03.</t>
  </si>
  <si>
    <t>Подготовительные и сборочные операции перед сваркой</t>
  </si>
  <si>
    <t>МДК.01.04.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</si>
  <si>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</si>
  <si>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</si>
  <si>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</si>
  <si>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Краевдение</t>
  </si>
  <si>
    <t>Эвенкийский язык</t>
  </si>
  <si>
    <t>ПП.01</t>
  </si>
  <si>
    <t>Производственная  практика</t>
  </si>
  <si>
    <t>6 сем.   14 нед.</t>
  </si>
  <si>
    <t>МДК.01.05.</t>
  </si>
  <si>
    <t xml:space="preserve">УЧЕБНЫЙ ПЛАН </t>
  </si>
  <si>
    <r>
      <rPr>
        <b/>
        <sz val="12"/>
        <rFont val="Times New Roman"/>
        <family val="1"/>
        <charset val="204"/>
      </rPr>
      <t xml:space="preserve">Форма обучения </t>
    </r>
    <r>
      <rPr>
        <sz val="12"/>
        <rFont val="Times New Roman"/>
        <family val="1"/>
        <charset val="204"/>
      </rPr>
      <t>- очная</t>
    </r>
  </si>
  <si>
    <t>Нормативный срок обучения - 2 года 10 месяцев</t>
  </si>
  <si>
    <t>на базе основного  общего образования</t>
  </si>
  <si>
    <t>с получением среднего общего образования</t>
  </si>
  <si>
    <t>профиль: технический</t>
  </si>
  <si>
    <t>1. Сводные данные по бюджету времени (в неделях)</t>
  </si>
  <si>
    <t>Курсы</t>
  </si>
  <si>
    <t>Промежуточная аттестация</t>
  </si>
  <si>
    <t>Государственнаая итоговая аттестация</t>
  </si>
  <si>
    <t>Каникулы</t>
  </si>
  <si>
    <t xml:space="preserve">1 курс </t>
  </si>
  <si>
    <t>ИТОГО</t>
  </si>
  <si>
    <t>1.1. Типовой график учебного процесса</t>
  </si>
  <si>
    <t>нед.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</si>
  <si>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</si>
  <si>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</si>
  <si>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</si>
  <si>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</si>
  <si>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</si>
  <si>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</si>
  <si>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</si>
  <si>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</si>
  <si>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</si>
  <si>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</si>
  <si>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</si>
  <si>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</si>
  <si>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6 12</t>
  </si>
  <si>
    <t>13 19</t>
  </si>
  <si>
    <t>20 26</t>
  </si>
  <si>
    <t>10 16</t>
  </si>
  <si>
    <t>17 23</t>
  </si>
  <si>
    <t>5 11</t>
  </si>
  <si>
    <t>12 18</t>
  </si>
  <si>
    <t>19 25</t>
  </si>
  <si>
    <t>16 22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</si>
  <si>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</si>
  <si>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</si>
  <si>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</si>
  <si>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</si>
  <si>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</si>
  <si>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</si>
  <si>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</si>
  <si>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</si>
  <si>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</si>
  <si>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</si>
  <si>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</si>
  <si>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</si>
  <si>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</si>
  <si>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</si>
  <si>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</si>
  <si>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</si>
  <si>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</si>
  <si>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</si>
  <si>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</si>
  <si>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</si>
  <si>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</si>
  <si>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</si>
  <si>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</si>
  <si>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</si>
  <si>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</si>
  <si>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</si>
  <si>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</si>
  <si>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</si>
  <si>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</si>
  <si>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</si>
  <si>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</si>
  <si>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</si>
  <si>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</si>
  <si>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</si>
  <si>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</si>
  <si>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</si>
  <si>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</si>
  <si>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</si>
  <si>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</si>
  <si>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</si>
  <si>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</si>
  <si>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</si>
  <si>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</si>
  <si>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Курс</t>
  </si>
  <si>
    <t>I</t>
  </si>
  <si>
    <t>К</t>
  </si>
  <si>
    <t>Э</t>
  </si>
  <si>
    <t>II</t>
  </si>
  <si>
    <t>III</t>
  </si>
  <si>
    <t>А</t>
  </si>
  <si>
    <t>Условные обозначения</t>
  </si>
  <si>
    <t xml:space="preserve">Учебная практика проводимая непрерывно </t>
  </si>
  <si>
    <t xml:space="preserve">Каникулы </t>
  </si>
  <si>
    <t>Производственная практика, проводимая концентрированно</t>
  </si>
  <si>
    <t>Государственная (итоговая) аттестация</t>
  </si>
  <si>
    <t>П</t>
  </si>
  <si>
    <t>3. Перечень кабинетов, лабораторий, матерских для подготовки</t>
  </si>
  <si>
    <t>№</t>
  </si>
  <si>
    <t>Наименование</t>
  </si>
  <si>
    <t>Кабинеты</t>
  </si>
  <si>
    <t>Спортивный комплекс</t>
  </si>
  <si>
    <t>Спортивный зал (договор аренды)</t>
  </si>
  <si>
    <t xml:space="preserve">Открытый стадион </t>
  </si>
  <si>
    <t>Залы</t>
  </si>
  <si>
    <t>Библиотека с читальным залом с выходом в Интернет</t>
  </si>
  <si>
    <t xml:space="preserve">Квалификация: сварщик ручной дуговой сварки 
плавящимся покрытым электродом
</t>
  </si>
  <si>
    <t xml:space="preserve"> "Эвенкийский многопрофильный техникум"</t>
  </si>
  <si>
    <t>ОП.02.</t>
  </si>
  <si>
    <t>ОП.06.</t>
  </si>
  <si>
    <t xml:space="preserve">4 сем.     22 нед.   </t>
  </si>
  <si>
    <t>6 сем.   7нед.</t>
  </si>
  <si>
    <t>5 сем.               16 нед.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</si>
  <si>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</si>
  <si>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</si>
  <si>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</si>
  <si>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</si>
  <si>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</si>
  <si>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концентрированно</t>
  </si>
  <si>
    <t>производственная практика</t>
  </si>
  <si>
    <t xml:space="preserve">ИТОГО </t>
  </si>
  <si>
    <t>1   4</t>
  </si>
  <si>
    <t>26 2</t>
  </si>
  <si>
    <t>3    9</t>
  </si>
  <si>
    <t>24  30</t>
  </si>
  <si>
    <t>31      6</t>
  </si>
  <si>
    <t>7 13</t>
  </si>
  <si>
    <t>14 20</t>
  </si>
  <si>
    <t>21 27</t>
  </si>
  <si>
    <t>28 4</t>
  </si>
  <si>
    <t xml:space="preserve">5 11 </t>
  </si>
  <si>
    <t xml:space="preserve">26   1  </t>
  </si>
  <si>
    <t>2   8</t>
  </si>
  <si>
    <t>9  15</t>
  </si>
  <si>
    <t xml:space="preserve">23 29  </t>
  </si>
  <si>
    <t>30           5</t>
  </si>
  <si>
    <t>20  26</t>
  </si>
  <si>
    <t>27       5</t>
  </si>
  <si>
    <t>27  2</t>
  </si>
  <si>
    <t>1   7</t>
  </si>
  <si>
    <t>8   14</t>
  </si>
  <si>
    <t>15   21</t>
  </si>
  <si>
    <t>22   28</t>
  </si>
  <si>
    <t>29    4</t>
  </si>
  <si>
    <t>5   11</t>
  </si>
  <si>
    <t>12   18</t>
  </si>
  <si>
    <t>19    25</t>
  </si>
  <si>
    <t>26   2</t>
  </si>
  <si>
    <t>3   9</t>
  </si>
  <si>
    <t>10    16</t>
  </si>
  <si>
    <t>17    23</t>
  </si>
  <si>
    <t>24   30</t>
  </si>
  <si>
    <t>31    6</t>
  </si>
  <si>
    <t>7    13</t>
  </si>
  <si>
    <t>14    20</t>
  </si>
  <si>
    <t>21    27</t>
  </si>
  <si>
    <t>Учебная практика проводимая рассредоточенно</t>
  </si>
  <si>
    <t>ОУ</t>
  </si>
  <si>
    <t xml:space="preserve">Лаборатории </t>
  </si>
  <si>
    <t>Технической графики</t>
  </si>
  <si>
    <t>Безопасности жизнедеятельности и охраны труда</t>
  </si>
  <si>
    <t>Теоретических основ сварки и резки металлов</t>
  </si>
  <si>
    <t>Материаловедения</t>
  </si>
  <si>
    <t>Электротехники и сварного оборудования</t>
  </si>
  <si>
    <t>испытания материалов и контроля качества сварных соединений</t>
  </si>
  <si>
    <t>Мастерские</t>
  </si>
  <si>
    <t>Слесарная</t>
  </si>
  <si>
    <t>Сварочная для сварки металлов</t>
  </si>
  <si>
    <t>Сварочная для неметаллических материалов</t>
  </si>
  <si>
    <t>Актовый зал(договор аренды)</t>
  </si>
  <si>
    <t>экзамен</t>
  </si>
  <si>
    <t>зачет</t>
  </si>
  <si>
    <t>дифференцировааный зачетв</t>
  </si>
  <si>
    <t>основы предпринимательской деятельности</t>
  </si>
  <si>
    <t>основы энергосбережения</t>
  </si>
  <si>
    <t>Автоматизация производства</t>
  </si>
  <si>
    <t>Всего теоретическое обучение</t>
  </si>
  <si>
    <t>УД.04</t>
  </si>
  <si>
    <t>Эффективное поведение на рынке труда</t>
  </si>
  <si>
    <t>лекций, уроков</t>
  </si>
  <si>
    <t>1,2,3,4</t>
  </si>
  <si>
    <t>4 кв</t>
  </si>
  <si>
    <t>6 кв</t>
  </si>
  <si>
    <t>У</t>
  </si>
  <si>
    <t>Военные сборы</t>
  </si>
  <si>
    <t>С</t>
  </si>
  <si>
    <t>С/К</t>
  </si>
  <si>
    <t xml:space="preserve">учебная практика </t>
  </si>
  <si>
    <t xml:space="preserve">Учебная практика </t>
  </si>
  <si>
    <t>Обучение по дисциплинам и междисциплинарным курсам,модулям</t>
  </si>
  <si>
    <t>Нормативно-техническая докусменитация и система аттестации</t>
  </si>
  <si>
    <r>
      <t xml:space="preserve">Консультации 4 часа на каждого  обучающегося на каждый учебный  год, в том числев период реализации образовательной программы среднего общего образования.                  
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Государственная итоговая аттестация (выпускная квалификационная работа):
</t>
    </r>
    <r>
      <rPr>
        <sz val="12"/>
        <rFont val="Times New Roman"/>
        <family val="1"/>
        <charset val="204"/>
      </rPr>
      <t>выпускная практическая квалификационная работа и письменная экзаменационная работа (3 недели)</t>
    </r>
    <r>
      <rPr>
        <b/>
        <sz val="12"/>
        <rFont val="Times New Roman"/>
        <family val="1"/>
        <charset val="204"/>
      </rPr>
      <t xml:space="preserve">
</t>
    </r>
  </si>
  <si>
    <t>ПМ 01.одготовительно-сварочные работы и контроль качества сварных швов после сварки</t>
  </si>
  <si>
    <t>ПМ 02.Ручная дуговая сварка (наплавка, резка) плавящимся покрытым электродом</t>
  </si>
  <si>
    <t>5. Пояснительная записка</t>
  </si>
  <si>
    <t>Тир (место для стрельбы) (договор аренды)</t>
  </si>
  <si>
    <t>2,3,4</t>
  </si>
  <si>
    <t>4,5,6</t>
  </si>
  <si>
    <t>по основной профессиональной образовательной программе среднего профессионального образования -</t>
  </si>
  <si>
    <t>программе подготовки квалифицированных рабочих, служащих</t>
  </si>
  <si>
    <t>период обучения: 2018-2021 г.г</t>
  </si>
  <si>
    <t>учебная практика</t>
  </si>
  <si>
    <t xml:space="preserve">Русский язык </t>
  </si>
  <si>
    <t>Литература</t>
  </si>
  <si>
    <t>Астрономия</t>
  </si>
  <si>
    <t>ОУД.14</t>
  </si>
  <si>
    <t>ОП.07.в.</t>
  </si>
  <si>
    <t>ОП.08.в.</t>
  </si>
  <si>
    <t>ОП.09.в.</t>
  </si>
  <si>
    <t>УП.01</t>
  </si>
  <si>
    <t>УП.02</t>
  </si>
  <si>
    <t>ПП.02</t>
  </si>
  <si>
    <t>15.01.05 Сварщик (ручной и частично механизированной сварки (наплавки))</t>
  </si>
  <si>
    <t>2. План учебного процесса ППКРС  15.01.05 Сварщик (ручной и частично механизированной сварки (наплавки))</t>
  </si>
  <si>
    <t>4.Практика по профессии   15.01.05 Сварщик (ручной и частично механизированной сварки (наплавки))</t>
  </si>
  <si>
    <t xml:space="preserve">Утверждаю </t>
  </si>
  <si>
    <t>Эвенкийский многопрофильный техникум</t>
  </si>
  <si>
    <t xml:space="preserve">___________________Л.В. Паникаровская </t>
  </si>
  <si>
    <t>ОУД.15</t>
  </si>
  <si>
    <t>ОП.03.</t>
  </si>
  <si>
    <t xml:space="preserve">Краевого государственного бюджетного профессионального образовательного учреждения </t>
  </si>
  <si>
    <t xml:space="preserve">Базовые учебные дисциплины </t>
  </si>
  <si>
    <t>директор КГБПОУ</t>
  </si>
  <si>
    <t>2019-2020</t>
  </si>
  <si>
    <t>у</t>
  </si>
  <si>
    <t>16 20</t>
  </si>
  <si>
    <t>23 27</t>
  </si>
  <si>
    <t>30 4</t>
  </si>
  <si>
    <t>7    11</t>
  </si>
  <si>
    <t>14 18</t>
  </si>
  <si>
    <t>21 25</t>
  </si>
  <si>
    <t>28  01</t>
  </si>
  <si>
    <t>4      8</t>
  </si>
  <si>
    <t>11 15</t>
  </si>
  <si>
    <t>18 22</t>
  </si>
  <si>
    <t>25 29</t>
  </si>
  <si>
    <t>02 06</t>
  </si>
  <si>
    <t xml:space="preserve">09 13 </t>
  </si>
  <si>
    <t xml:space="preserve">30   03  </t>
  </si>
  <si>
    <t>06   10</t>
  </si>
  <si>
    <t>13  17</t>
  </si>
  <si>
    <t>20 24</t>
  </si>
  <si>
    <t xml:space="preserve">27 31  </t>
  </si>
  <si>
    <t>03          07</t>
  </si>
  <si>
    <t>10 14</t>
  </si>
  <si>
    <t>17    21</t>
  </si>
  <si>
    <t>24  28</t>
  </si>
  <si>
    <t>02   06</t>
  </si>
  <si>
    <t>09  13</t>
  </si>
  <si>
    <t>30  03</t>
  </si>
  <si>
    <t>06    10</t>
  </si>
  <si>
    <t>13 17</t>
  </si>
  <si>
    <t>27 01</t>
  </si>
  <si>
    <t>04  08</t>
  </si>
  <si>
    <t>11   15</t>
  </si>
  <si>
    <t>18  22</t>
  </si>
  <si>
    <t>25   29</t>
  </si>
  <si>
    <t>01    05</t>
  </si>
  <si>
    <t>08  12</t>
  </si>
  <si>
    <t>15  19</t>
  </si>
  <si>
    <t>22    26</t>
  </si>
  <si>
    <t>29   03</t>
  </si>
  <si>
    <t>6   10</t>
  </si>
  <si>
    <t>13   17</t>
  </si>
  <si>
    <t>20    24</t>
  </si>
  <si>
    <t>27   31</t>
  </si>
  <si>
    <t>03 07</t>
  </si>
  <si>
    <t>10   14</t>
  </si>
  <si>
    <t>17   21</t>
  </si>
  <si>
    <t>24    28</t>
  </si>
  <si>
    <t>2       6</t>
  </si>
  <si>
    <t>9    13</t>
  </si>
  <si>
    <t>2020-2021</t>
  </si>
  <si>
    <t>7 11</t>
  </si>
  <si>
    <t>28 2</t>
  </si>
  <si>
    <t>5    9</t>
  </si>
  <si>
    <t>12 16</t>
  </si>
  <si>
    <t>19 23</t>
  </si>
  <si>
    <t>26  30</t>
  </si>
  <si>
    <t>2      6</t>
  </si>
  <si>
    <t>9 13</t>
  </si>
  <si>
    <t xml:space="preserve">7 11 </t>
  </si>
  <si>
    <t xml:space="preserve">28   1  </t>
  </si>
  <si>
    <t>4   8</t>
  </si>
  <si>
    <t>11  15</t>
  </si>
  <si>
    <t xml:space="preserve">25 29  </t>
  </si>
  <si>
    <t>1           5</t>
  </si>
  <si>
    <t>8 12</t>
  </si>
  <si>
    <t>15 19</t>
  </si>
  <si>
    <t>22  26</t>
  </si>
  <si>
    <t>01       5</t>
  </si>
  <si>
    <t>22 26</t>
  </si>
  <si>
    <t>29  2</t>
  </si>
  <si>
    <t>3   7</t>
  </si>
  <si>
    <t>24   28</t>
  </si>
  <si>
    <t>31    4</t>
  </si>
  <si>
    <t>7   11</t>
  </si>
  <si>
    <t>14   18</t>
  </si>
  <si>
    <t>21    25</t>
  </si>
  <si>
    <t>28   2</t>
  </si>
  <si>
    <t>5   9</t>
  </si>
  <si>
    <t>12    16</t>
  </si>
  <si>
    <t>19    23</t>
  </si>
  <si>
    <t>26   30</t>
  </si>
  <si>
    <t>2    6</t>
  </si>
  <si>
    <t>16    20</t>
  </si>
  <si>
    <t>23    27</t>
  </si>
  <si>
    <t xml:space="preserve">"29" августа 2018г. </t>
  </si>
  <si>
    <t>приказ №46/1-п   от 29.08.2020г.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</si>
</sst>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family val="2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  <charset val="204"/>
    </font>
    <font>
      <b/>
      <sz val="14"/>
      <name val="Arial Cyr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25" fillId="0" borderId="0"/>
    <xf numFmtId="0" fontId="25" fillId="0" borderId="0"/>
  </cellStyleXfs>
  <cellXfs count="482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11" fillId="0" borderId="2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/>
    </xf>
    <xf numFmtId="0" fontId="18" fillId="2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top"/>
    </xf>
    <xf numFmtId="0" fontId="11" fillId="0" borderId="4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/>
    </xf>
    <xf numFmtId="0" fontId="11" fillId="2" borderId="4" xfId="0" applyNumberFormat="1" applyFont="1" applyFill="1" applyBorder="1" applyAlignment="1" applyProtection="1">
      <alignment horizontal="center" vertical="top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4" fillId="3" borderId="4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vertical="top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1" fillId="0" borderId="0" xfId="0" applyFont="1" applyAlignment="1"/>
    <xf numFmtId="0" fontId="8" fillId="0" borderId="0" xfId="0" applyFont="1" applyAlignment="1"/>
    <xf numFmtId="0" fontId="22" fillId="0" borderId="0" xfId="0" applyFont="1" applyAlignment="1"/>
    <xf numFmtId="0" fontId="20" fillId="0" borderId="0" xfId="0" applyFont="1" applyAlignment="1"/>
    <xf numFmtId="0" fontId="0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2" applyFont="1"/>
    <xf numFmtId="0" fontId="25" fillId="0" borderId="0" xfId="2"/>
    <xf numFmtId="0" fontId="8" fillId="0" borderId="0" xfId="2" applyFont="1"/>
    <xf numFmtId="0" fontId="6" fillId="0" borderId="1" xfId="2" applyFont="1" applyBorder="1" applyAlignment="1">
      <alignment vertical="top"/>
    </xf>
    <xf numFmtId="0" fontId="6" fillId="0" borderId="15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49" fontId="6" fillId="0" borderId="15" xfId="2" applyNumberFormat="1" applyFont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49" fontId="6" fillId="0" borderId="16" xfId="2" applyNumberFormat="1" applyFont="1" applyBorder="1" applyAlignment="1">
      <alignment horizontal="center"/>
    </xf>
    <xf numFmtId="49" fontId="6" fillId="0" borderId="6" xfId="2" applyNumberFormat="1" applyFont="1" applyBorder="1" applyAlignment="1">
      <alignment horizontal="center"/>
    </xf>
    <xf numFmtId="49" fontId="6" fillId="0" borderId="8" xfId="2" applyNumberFormat="1" applyFon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6" fillId="0" borderId="0" xfId="0" applyFont="1" applyBorder="1" applyAlignment="1"/>
    <xf numFmtId="0" fontId="27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28" fillId="0" borderId="0" xfId="0" applyFont="1" applyBorder="1" applyAlignment="1"/>
    <xf numFmtId="0" fontId="27" fillId="0" borderId="0" xfId="0" applyFont="1" applyBorder="1" applyAlignment="1"/>
    <xf numFmtId="0" fontId="9" fillId="0" borderId="0" xfId="1" applyFont="1" applyBorder="1" applyAlignment="1"/>
    <xf numFmtId="0" fontId="9" fillId="0" borderId="4" xfId="1" applyFont="1" applyBorder="1" applyAlignment="1">
      <alignment horizontal="center"/>
    </xf>
    <xf numFmtId="0" fontId="0" fillId="0" borderId="0" xfId="0" applyBorder="1" applyAlignment="1"/>
    <xf numFmtId="0" fontId="29" fillId="0" borderId="0" xfId="0" applyFont="1" applyAlignment="1"/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top"/>
    </xf>
    <xf numFmtId="0" fontId="8" fillId="2" borderId="0" xfId="0" applyNumberFormat="1" applyFont="1" applyFill="1" applyBorder="1" applyAlignment="1" applyProtection="1">
      <alignment horizontal="center" vertical="top"/>
    </xf>
    <xf numFmtId="0" fontId="11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/>
    <xf numFmtId="0" fontId="14" fillId="0" borderId="2" xfId="0" applyFont="1" applyFill="1" applyBorder="1" applyAlignment="1"/>
    <xf numFmtId="0" fontId="11" fillId="0" borderId="4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2" borderId="4" xfId="0" applyNumberFormat="1" applyFont="1" applyFill="1" applyBorder="1" applyAlignment="1" applyProtection="1">
      <alignment horizontal="left" vertical="top" wrapText="1"/>
    </xf>
    <xf numFmtId="0" fontId="11" fillId="4" borderId="4" xfId="0" applyNumberFormat="1" applyFont="1" applyFill="1" applyBorder="1" applyAlignment="1" applyProtection="1">
      <alignment horizontal="center" vertical="center"/>
    </xf>
    <xf numFmtId="0" fontId="11" fillId="4" borderId="4" xfId="0" applyNumberFormat="1" applyFont="1" applyFill="1" applyBorder="1" applyAlignment="1" applyProtection="1">
      <alignment horizontal="center" vertical="top"/>
    </xf>
    <xf numFmtId="0" fontId="10" fillId="5" borderId="4" xfId="0" applyNumberFormat="1" applyFont="1" applyFill="1" applyBorder="1" applyAlignment="1" applyProtection="1">
      <alignment horizontal="left" vertical="top" wrapText="1"/>
    </xf>
    <xf numFmtId="0" fontId="14" fillId="4" borderId="4" xfId="0" applyNumberFormat="1" applyFont="1" applyFill="1" applyBorder="1" applyAlignment="1" applyProtection="1">
      <alignment horizontal="center"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14" xfId="0" applyNumberFormat="1" applyFont="1" applyFill="1" applyBorder="1" applyAlignment="1" applyProtection="1">
      <alignment horizontal="center" vertical="top"/>
    </xf>
    <xf numFmtId="0" fontId="33" fillId="0" borderId="4" xfId="0" applyNumberFormat="1" applyFont="1" applyFill="1" applyBorder="1" applyAlignment="1" applyProtection="1">
      <alignment horizontal="center" vertical="top" wrapText="1"/>
    </xf>
    <xf numFmtId="0" fontId="34" fillId="0" borderId="4" xfId="0" applyNumberFormat="1" applyFont="1" applyFill="1" applyBorder="1" applyAlignment="1" applyProtection="1">
      <alignment horizontal="center" vertical="top" wrapText="1"/>
    </xf>
    <xf numFmtId="0" fontId="35" fillId="2" borderId="4" xfId="0" applyNumberFormat="1" applyFont="1" applyFill="1" applyBorder="1" applyAlignment="1" applyProtection="1">
      <alignment horizontal="center" vertical="top" wrapText="1"/>
    </xf>
    <xf numFmtId="0" fontId="33" fillId="0" borderId="4" xfId="0" applyNumberFormat="1" applyFont="1" applyFill="1" applyBorder="1" applyAlignment="1" applyProtection="1">
      <alignment horizontal="center" vertical="top"/>
    </xf>
    <xf numFmtId="0" fontId="34" fillId="0" borderId="4" xfId="0" applyNumberFormat="1" applyFont="1" applyFill="1" applyBorder="1" applyAlignment="1" applyProtection="1">
      <alignment horizontal="center" vertical="top"/>
    </xf>
    <xf numFmtId="0" fontId="36" fillId="0" borderId="4" xfId="0" applyNumberFormat="1" applyFont="1" applyFill="1" applyBorder="1" applyAlignment="1" applyProtection="1">
      <alignment horizontal="center" vertical="top"/>
    </xf>
    <xf numFmtId="0" fontId="35" fillId="2" borderId="4" xfId="0" applyNumberFormat="1" applyFont="1" applyFill="1" applyBorder="1" applyAlignment="1" applyProtection="1">
      <alignment horizontal="left" vertical="top" wrapText="1"/>
    </xf>
    <xf numFmtId="0" fontId="33" fillId="0" borderId="3" xfId="0" applyNumberFormat="1" applyFont="1" applyFill="1" applyBorder="1" applyAlignment="1" applyProtection="1">
      <alignment horizontal="center" vertical="top" wrapText="1"/>
    </xf>
    <xf numFmtId="0" fontId="33" fillId="0" borderId="3" xfId="0" applyNumberFormat="1" applyFont="1" applyFill="1" applyBorder="1" applyAlignment="1" applyProtection="1">
      <alignment horizontal="left" vertical="top" wrapText="1"/>
    </xf>
    <xf numFmtId="0" fontId="37" fillId="0" borderId="4" xfId="0" applyNumberFormat="1" applyFont="1" applyFill="1" applyBorder="1" applyAlignment="1" applyProtection="1">
      <alignment horizontal="center" vertical="top" wrapText="1"/>
    </xf>
    <xf numFmtId="0" fontId="37" fillId="0" borderId="4" xfId="0" applyNumberFormat="1" applyFont="1" applyFill="1" applyBorder="1" applyAlignment="1" applyProtection="1">
      <alignment horizontal="left" vertical="top" wrapText="1"/>
    </xf>
    <xf numFmtId="0" fontId="33" fillId="0" borderId="4" xfId="0" applyNumberFormat="1" applyFont="1" applyFill="1" applyBorder="1" applyAlignment="1" applyProtection="1">
      <alignment horizontal="left" vertical="top" wrapText="1"/>
    </xf>
    <xf numFmtId="0" fontId="35" fillId="0" borderId="4" xfId="0" applyNumberFormat="1" applyFont="1" applyFill="1" applyBorder="1" applyAlignment="1" applyProtection="1">
      <alignment horizontal="left" vertical="center" wrapText="1"/>
    </xf>
    <xf numFmtId="0" fontId="3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2" borderId="21" xfId="0" applyNumberFormat="1" applyFont="1" applyFill="1" applyBorder="1" applyAlignment="1" applyProtection="1">
      <alignment horizontal="center" vertical="top"/>
    </xf>
    <xf numFmtId="0" fontId="11" fillId="2" borderId="22" xfId="0" applyNumberFormat="1" applyFont="1" applyFill="1" applyBorder="1" applyAlignment="1" applyProtection="1">
      <alignment horizontal="center" vertical="top"/>
    </xf>
    <xf numFmtId="0" fontId="10" fillId="5" borderId="4" xfId="0" applyNumberFormat="1" applyFont="1" applyFill="1" applyBorder="1" applyAlignment="1" applyProtection="1">
      <alignment horizontal="left" vertical="top" wrapText="1"/>
    </xf>
    <xf numFmtId="0" fontId="10" fillId="5" borderId="3" xfId="0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/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/>
    <xf numFmtId="0" fontId="14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4" fillId="0" borderId="3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36" xfId="2" applyFont="1" applyBorder="1" applyAlignment="1">
      <alignment vertical="center" wrapText="1"/>
    </xf>
    <xf numFmtId="0" fontId="4" fillId="0" borderId="26" xfId="2" applyFont="1" applyBorder="1" applyAlignment="1">
      <alignment vertical="center" wrapText="1"/>
    </xf>
    <xf numFmtId="0" fontId="4" fillId="0" borderId="37" xfId="2" applyFont="1" applyBorder="1" applyAlignment="1">
      <alignment vertical="center" wrapText="1"/>
    </xf>
    <xf numFmtId="0" fontId="4" fillId="0" borderId="41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42" xfId="2" applyFont="1" applyBorder="1" applyAlignment="1">
      <alignment horizontal="left"/>
    </xf>
    <xf numFmtId="0" fontId="5" fillId="0" borderId="4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42" xfId="2" applyFont="1" applyBorder="1" applyAlignment="1">
      <alignment horizontal="center"/>
    </xf>
    <xf numFmtId="0" fontId="4" fillId="0" borderId="36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justify" wrapText="1"/>
    </xf>
    <xf numFmtId="0" fontId="6" fillId="0" borderId="25" xfId="2" applyFont="1" applyBorder="1" applyAlignment="1">
      <alignment horizontal="center" vertical="justify" wrapText="1"/>
    </xf>
    <xf numFmtId="0" fontId="6" fillId="0" borderId="10" xfId="2" applyFont="1" applyBorder="1" applyAlignment="1">
      <alignment horizontal="center" vertical="justify" wrapText="1"/>
    </xf>
    <xf numFmtId="0" fontId="6" fillId="0" borderId="24" xfId="2" applyFont="1" applyBorder="1" applyAlignment="1">
      <alignment horizontal="center" vertical="justify" wrapText="1"/>
    </xf>
    <xf numFmtId="0" fontId="6" fillId="0" borderId="47" xfId="2" applyFont="1" applyBorder="1" applyAlignment="1">
      <alignment horizontal="center" vertical="justify" wrapText="1"/>
    </xf>
    <xf numFmtId="0" fontId="6" fillId="0" borderId="9" xfId="2" applyFont="1" applyBorder="1" applyAlignment="1">
      <alignment horizontal="center" vertical="justify" wrapText="1"/>
    </xf>
    <xf numFmtId="0" fontId="6" fillId="0" borderId="10" xfId="2" applyFont="1" applyBorder="1" applyAlignment="1">
      <alignment vertical="justify" wrapText="1"/>
    </xf>
    <xf numFmtId="0" fontId="5" fillId="0" borderId="41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42" xfId="2" applyFont="1" applyBorder="1" applyAlignment="1">
      <alignment horizontal="left"/>
    </xf>
    <xf numFmtId="0" fontId="3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49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top"/>
    </xf>
    <xf numFmtId="0" fontId="6" fillId="0" borderId="51" xfId="2" applyFont="1" applyBorder="1" applyAlignment="1">
      <alignment horizontal="center" vertical="top"/>
    </xf>
    <xf numFmtId="0" fontId="6" fillId="0" borderId="48" xfId="2" applyFont="1" applyBorder="1" applyAlignment="1">
      <alignment horizontal="center" vertical="top"/>
    </xf>
    <xf numFmtId="0" fontId="32" fillId="0" borderId="0" xfId="0" applyNumberFormat="1" applyFont="1" applyFill="1" applyBorder="1" applyAlignment="1" applyProtection="1">
      <alignment horizontal="center" vertical="top"/>
    </xf>
    <xf numFmtId="0" fontId="14" fillId="2" borderId="4" xfId="0" applyNumberFormat="1" applyFont="1" applyFill="1" applyBorder="1" applyAlignment="1" applyProtection="1">
      <alignment horizontal="center" vertical="top"/>
    </xf>
    <xf numFmtId="0" fontId="14" fillId="0" borderId="26" xfId="0" applyNumberFormat="1" applyFont="1" applyFill="1" applyBorder="1" applyAlignment="1" applyProtection="1">
      <alignment horizontal="center" vertical="top"/>
    </xf>
    <xf numFmtId="0" fontId="14" fillId="0" borderId="21" xfId="0" applyNumberFormat="1" applyFont="1" applyFill="1" applyBorder="1" applyAlignment="1" applyProtection="1">
      <alignment horizontal="center" vertical="top"/>
    </xf>
    <xf numFmtId="0" fontId="14" fillId="0" borderId="22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top"/>
    </xf>
    <xf numFmtId="0" fontId="9" fillId="0" borderId="26" xfId="0" applyNumberFormat="1" applyFont="1" applyFill="1" applyBorder="1" applyAlignment="1" applyProtection="1">
      <alignment horizontal="left" vertical="top" wrapText="1"/>
    </xf>
    <xf numFmtId="0" fontId="9" fillId="0" borderId="21" xfId="0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center" vertical="top"/>
    </xf>
    <xf numFmtId="0" fontId="33" fillId="0" borderId="3" xfId="0" applyNumberFormat="1" applyFont="1" applyFill="1" applyBorder="1" applyAlignment="1" applyProtection="1">
      <alignment horizontal="center" vertical="top" wrapText="1"/>
    </xf>
    <xf numFmtId="0" fontId="33" fillId="0" borderId="52" xfId="0" applyNumberFormat="1" applyFont="1" applyFill="1" applyBorder="1" applyAlignment="1" applyProtection="1">
      <alignment horizontal="center" vertical="top" wrapText="1"/>
    </xf>
    <xf numFmtId="0" fontId="16" fillId="0" borderId="27" xfId="0" applyNumberFormat="1" applyFont="1" applyFill="1" applyBorder="1" applyAlignment="1" applyProtection="1">
      <alignment horizontal="center" vertical="center"/>
    </xf>
    <xf numFmtId="0" fontId="16" fillId="0" borderId="54" xfId="0" applyNumberFormat="1" applyFont="1" applyFill="1" applyBorder="1" applyAlignment="1" applyProtection="1">
      <alignment horizontal="center" vertical="center"/>
    </xf>
    <xf numFmtId="0" fontId="16" fillId="0" borderId="28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14" fillId="0" borderId="28" xfId="0" applyNumberFormat="1" applyFont="1" applyFill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4" borderId="4" xfId="0" applyNumberFormat="1" applyFont="1" applyFill="1" applyBorder="1" applyAlignment="1" applyProtection="1">
      <alignment horizontal="center" vertical="top"/>
    </xf>
    <xf numFmtId="0" fontId="16" fillId="0" borderId="53" xfId="0" applyNumberFormat="1" applyFont="1" applyFill="1" applyBorder="1" applyAlignment="1" applyProtection="1">
      <alignment horizontal="center" vertical="center"/>
    </xf>
    <xf numFmtId="0" fontId="16" fillId="0" borderId="21" xfId="0" applyNumberFormat="1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top"/>
    </xf>
    <xf numFmtId="0" fontId="14" fillId="0" borderId="54" xfId="0" applyNumberFormat="1" applyFont="1" applyFill="1" applyBorder="1" applyAlignment="1" applyProtection="1">
      <alignment horizontal="center" vertical="top"/>
    </xf>
    <xf numFmtId="0" fontId="14" fillId="0" borderId="55" xfId="0" applyNumberFormat="1" applyFont="1" applyFill="1" applyBorder="1" applyAlignment="1" applyProtection="1">
      <alignment horizontal="center" vertical="top"/>
    </xf>
    <xf numFmtId="0" fontId="14" fillId="0" borderId="26" xfId="0" applyNumberFormat="1" applyFont="1" applyFill="1" applyBorder="1" applyAlignment="1" applyProtection="1">
      <alignment horizontal="center" vertical="top" wrapText="1"/>
    </xf>
    <xf numFmtId="0" fontId="14" fillId="0" borderId="21" xfId="0" applyNumberFormat="1" applyFont="1" applyFill="1" applyBorder="1" applyAlignment="1" applyProtection="1">
      <alignment horizontal="center" vertical="top" wrapText="1"/>
    </xf>
    <xf numFmtId="0" fontId="14" fillId="0" borderId="22" xfId="0" applyNumberFormat="1" applyFont="1" applyFill="1" applyBorder="1" applyAlignment="1" applyProtection="1">
      <alignment horizontal="center" vertical="top" wrapText="1"/>
    </xf>
    <xf numFmtId="0" fontId="11" fillId="2" borderId="26" xfId="0" applyNumberFormat="1" applyFont="1" applyFill="1" applyBorder="1" applyAlignment="1" applyProtection="1">
      <alignment horizontal="center" vertical="top"/>
    </xf>
    <xf numFmtId="0" fontId="11" fillId="2" borderId="21" xfId="0" applyNumberFormat="1" applyFont="1" applyFill="1" applyBorder="1" applyAlignment="1" applyProtection="1">
      <alignment horizontal="center" vertical="top"/>
    </xf>
    <xf numFmtId="0" fontId="11" fillId="2" borderId="22" xfId="0" applyNumberFormat="1" applyFont="1" applyFill="1" applyBorder="1" applyAlignment="1" applyProtection="1">
      <alignment horizontal="center" vertical="top"/>
    </xf>
    <xf numFmtId="0" fontId="11" fillId="2" borderId="4" xfId="0" applyNumberFormat="1" applyFont="1" applyFill="1" applyBorder="1" applyAlignment="1" applyProtection="1">
      <alignment horizontal="center" vertical="top"/>
    </xf>
    <xf numFmtId="0" fontId="11" fillId="0" borderId="53" xfId="0" applyNumberFormat="1" applyFont="1" applyFill="1" applyBorder="1" applyAlignment="1" applyProtection="1">
      <alignment horizontal="center" vertical="center"/>
    </xf>
    <xf numFmtId="0" fontId="16" fillId="0" borderId="56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6" fillId="4" borderId="4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28" xfId="0" applyNumberFormat="1" applyFont="1" applyFill="1" applyBorder="1" applyAlignment="1" applyProtection="1">
      <alignment horizontal="center" vertical="top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14" fillId="0" borderId="21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top"/>
    </xf>
    <xf numFmtId="0" fontId="11" fillId="0" borderId="21" xfId="0" applyNumberFormat="1" applyFont="1" applyFill="1" applyBorder="1" applyAlignment="1" applyProtection="1">
      <alignment horizontal="center" vertical="top"/>
    </xf>
    <xf numFmtId="0" fontId="11" fillId="0" borderId="22" xfId="0" applyNumberFormat="1" applyFont="1" applyFill="1" applyBorder="1" applyAlignment="1" applyProtection="1">
      <alignment horizontal="center" vertical="top"/>
    </xf>
    <xf numFmtId="0" fontId="14" fillId="0" borderId="27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top"/>
    </xf>
    <xf numFmtId="0" fontId="9" fillId="0" borderId="12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53" xfId="0" applyNumberFormat="1" applyFont="1" applyFill="1" applyBorder="1" applyAlignment="1" applyProtection="1">
      <alignment horizontal="center" vertical="top"/>
    </xf>
    <xf numFmtId="0" fontId="9" fillId="0" borderId="21" xfId="0" applyNumberFormat="1" applyFont="1" applyFill="1" applyBorder="1" applyAlignment="1" applyProtection="1">
      <alignment horizontal="center" vertical="top"/>
    </xf>
    <xf numFmtId="0" fontId="9" fillId="0" borderId="22" xfId="0" applyNumberFormat="1" applyFont="1" applyFill="1" applyBorder="1" applyAlignment="1" applyProtection="1">
      <alignment horizontal="center" vertical="top"/>
    </xf>
    <xf numFmtId="0" fontId="12" fillId="3" borderId="26" xfId="0" applyNumberFormat="1" applyFont="1" applyFill="1" applyBorder="1" applyAlignment="1" applyProtection="1">
      <alignment horizontal="center" vertical="center"/>
    </xf>
    <xf numFmtId="0" fontId="12" fillId="3" borderId="21" xfId="0" applyNumberFormat="1" applyFont="1" applyFill="1" applyBorder="1" applyAlignment="1" applyProtection="1">
      <alignment horizontal="center" vertical="center"/>
    </xf>
    <xf numFmtId="0" fontId="10" fillId="5" borderId="4" xfId="0" applyNumberFormat="1" applyFont="1" applyFill="1" applyBorder="1" applyAlignment="1" applyProtection="1">
      <alignment horizontal="left" vertical="top" wrapText="1"/>
    </xf>
    <xf numFmtId="0" fontId="10" fillId="5" borderId="26" xfId="0" applyNumberFormat="1" applyFont="1" applyFill="1" applyBorder="1" applyAlignment="1" applyProtection="1">
      <alignment horizontal="left" vertical="top" wrapText="1"/>
    </xf>
    <xf numFmtId="0" fontId="14" fillId="3" borderId="26" xfId="0" applyNumberFormat="1" applyFont="1" applyFill="1" applyBorder="1" applyAlignment="1" applyProtection="1">
      <alignment horizontal="center" vertical="top"/>
    </xf>
    <xf numFmtId="0" fontId="14" fillId="3" borderId="21" xfId="0" applyNumberFormat="1" applyFont="1" applyFill="1" applyBorder="1" applyAlignment="1" applyProtection="1">
      <alignment horizontal="center" vertical="top"/>
    </xf>
    <xf numFmtId="0" fontId="14" fillId="3" borderId="5" xfId="0" applyNumberFormat="1" applyFont="1" applyFill="1" applyBorder="1" applyAlignment="1" applyProtection="1">
      <alignment horizontal="center" vertical="top"/>
    </xf>
    <xf numFmtId="0" fontId="11" fillId="2" borderId="5" xfId="0" applyNumberFormat="1" applyFont="1" applyFill="1" applyBorder="1" applyAlignment="1" applyProtection="1">
      <alignment horizontal="center" vertical="top"/>
    </xf>
    <xf numFmtId="0" fontId="10" fillId="3" borderId="26" xfId="0" applyNumberFormat="1" applyFont="1" applyFill="1" applyBorder="1" applyAlignment="1" applyProtection="1">
      <alignment horizontal="center" vertical="center" wrapText="1"/>
    </xf>
    <xf numFmtId="0" fontId="10" fillId="3" borderId="21" xfId="0" applyNumberFormat="1" applyFont="1" applyFill="1" applyBorder="1" applyAlignment="1" applyProtection="1">
      <alignment horizontal="center" vertical="center" wrapText="1"/>
    </xf>
    <xf numFmtId="0" fontId="10" fillId="3" borderId="2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textRotation="90" wrapText="1"/>
    </xf>
    <xf numFmtId="0" fontId="14" fillId="2" borderId="3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8" fillId="4" borderId="4" xfId="0" applyNumberFormat="1" applyFont="1" applyFill="1" applyBorder="1" applyAlignment="1" applyProtection="1">
      <alignment horizontal="left" vertical="top"/>
    </xf>
    <xf numFmtId="0" fontId="16" fillId="2" borderId="4" xfId="0" applyNumberFormat="1" applyFont="1" applyFill="1" applyBorder="1" applyAlignment="1" applyProtection="1">
      <alignment horizontal="center" vertical="center"/>
    </xf>
    <xf numFmtId="0" fontId="8" fillId="4" borderId="4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6" fillId="2" borderId="26" xfId="0" applyNumberFormat="1" applyFont="1" applyFill="1" applyBorder="1" applyAlignment="1" applyProtection="1">
      <alignment horizontal="center" vertical="center"/>
    </xf>
    <xf numFmtId="0" fontId="16" fillId="2" borderId="21" xfId="0" applyNumberFormat="1" applyFont="1" applyFill="1" applyBorder="1" applyAlignment="1" applyProtection="1">
      <alignment horizontal="center" vertical="center"/>
    </xf>
    <xf numFmtId="0" fontId="16" fillId="2" borderId="22" xfId="0" applyNumberFormat="1" applyFont="1" applyFill="1" applyBorder="1" applyAlignment="1" applyProtection="1">
      <alignment horizontal="center" vertical="center"/>
    </xf>
    <xf numFmtId="0" fontId="14" fillId="0" borderId="56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/>
    </xf>
    <xf numFmtId="0" fontId="14" fillId="0" borderId="53" xfId="0" applyNumberFormat="1" applyFont="1" applyFill="1" applyBorder="1" applyAlignment="1" applyProtection="1">
      <alignment horizontal="center" vertical="center"/>
    </xf>
    <xf numFmtId="0" fontId="10" fillId="3" borderId="4" xfId="0" applyNumberFormat="1" applyFont="1" applyFill="1" applyBorder="1" applyAlignment="1" applyProtection="1">
      <alignment horizontal="center" vertical="center"/>
    </xf>
    <xf numFmtId="0" fontId="12" fillId="3" borderId="22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top"/>
    </xf>
    <xf numFmtId="0" fontId="11" fillId="0" borderId="12" xfId="0" applyNumberFormat="1" applyFont="1" applyFill="1" applyBorder="1" applyAlignment="1" applyProtection="1">
      <alignment horizontal="center" vertical="top"/>
    </xf>
    <xf numFmtId="0" fontId="12" fillId="3" borderId="53" xfId="0" applyNumberFormat="1" applyFont="1" applyFill="1" applyBorder="1" applyAlignment="1" applyProtection="1">
      <alignment horizontal="center" vertical="center"/>
    </xf>
    <xf numFmtId="0" fontId="14" fillId="0" borderId="56" xfId="0" applyNumberFormat="1" applyFont="1" applyFill="1" applyBorder="1" applyAlignment="1" applyProtection="1">
      <alignment horizontal="center" vertical="top"/>
    </xf>
    <xf numFmtId="0" fontId="14" fillId="0" borderId="12" xfId="0" applyNumberFormat="1" applyFont="1" applyFill="1" applyBorder="1" applyAlignment="1" applyProtection="1">
      <alignment horizontal="center" vertical="top"/>
    </xf>
    <xf numFmtId="0" fontId="14" fillId="3" borderId="12" xfId="0" applyNumberFormat="1" applyFont="1" applyFill="1" applyBorder="1" applyAlignment="1" applyProtection="1">
      <alignment horizontal="center" vertical="top"/>
    </xf>
    <xf numFmtId="0" fontId="14" fillId="3" borderId="22" xfId="0" applyNumberFormat="1" applyFont="1" applyFill="1" applyBorder="1" applyAlignment="1" applyProtection="1">
      <alignment horizontal="center" vertical="top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1" fillId="2" borderId="26" xfId="0" applyNumberFormat="1" applyFont="1" applyFill="1" applyBorder="1" applyAlignment="1" applyProtection="1">
      <alignment horizontal="center" vertical="center"/>
    </xf>
    <xf numFmtId="0" fontId="11" fillId="2" borderId="21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top"/>
    </xf>
    <xf numFmtId="0" fontId="11" fillId="0" borderId="53" xfId="0" applyNumberFormat="1" applyFont="1" applyFill="1" applyBorder="1" applyAlignment="1" applyProtection="1">
      <alignment horizontal="center" vertical="top"/>
    </xf>
    <xf numFmtId="0" fontId="11" fillId="0" borderId="56" xfId="0" applyNumberFormat="1" applyFont="1" applyFill="1" applyBorder="1" applyAlignment="1" applyProtection="1">
      <alignment horizontal="center" vertical="center"/>
    </xf>
    <xf numFmtId="0" fontId="11" fillId="0" borderId="54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/>
    </xf>
    <xf numFmtId="0" fontId="11" fillId="3" borderId="27" xfId="0" applyNumberFormat="1" applyFont="1" applyFill="1" applyBorder="1" applyAlignment="1" applyProtection="1">
      <alignment horizontal="center" vertical="center"/>
    </xf>
    <xf numFmtId="0" fontId="11" fillId="3" borderId="54" xfId="0" applyNumberFormat="1" applyFont="1" applyFill="1" applyBorder="1" applyAlignment="1" applyProtection="1">
      <alignment horizontal="center" vertical="center"/>
    </xf>
    <xf numFmtId="0" fontId="11" fillId="3" borderId="28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top"/>
    </xf>
    <xf numFmtId="0" fontId="15" fillId="0" borderId="4" xfId="0" applyNumberFormat="1" applyFont="1" applyFill="1" applyBorder="1" applyAlignment="1" applyProtection="1">
      <alignment horizontal="center" vertical="top"/>
    </xf>
    <xf numFmtId="0" fontId="9" fillId="0" borderId="56" xfId="0" applyNumberFormat="1" applyFont="1" applyFill="1" applyBorder="1" applyAlignment="1" applyProtection="1">
      <alignment horizontal="center" vertical="center"/>
    </xf>
    <xf numFmtId="0" fontId="9" fillId="0" borderId="54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10" fillId="0" borderId="53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left" vertical="top" wrapText="1"/>
    </xf>
    <xf numFmtId="0" fontId="15" fillId="0" borderId="21" xfId="0" applyNumberFormat="1" applyFont="1" applyFill="1" applyBorder="1" applyAlignment="1" applyProtection="1">
      <alignment horizontal="left" vertical="top" wrapText="1"/>
    </xf>
    <xf numFmtId="0" fontId="9" fillId="0" borderId="27" xfId="0" applyNumberFormat="1" applyFont="1" applyFill="1" applyBorder="1" applyAlignment="1" applyProtection="1">
      <alignment horizontal="left" vertical="center" wrapText="1"/>
    </xf>
    <xf numFmtId="0" fontId="9" fillId="0" borderId="54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 vertical="center" wrapText="1"/>
    </xf>
    <xf numFmtId="0" fontId="10" fillId="0" borderId="21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0" borderId="26" xfId="0" applyNumberFormat="1" applyFont="1" applyFill="1" applyBorder="1" applyAlignment="1" applyProtection="1">
      <alignment horizontal="left" vertical="top" wrapText="1"/>
    </xf>
    <xf numFmtId="0" fontId="10" fillId="5" borderId="21" xfId="0" applyNumberFormat="1" applyFont="1" applyFill="1" applyBorder="1" applyAlignment="1" applyProtection="1">
      <alignment horizontal="left" vertical="top" wrapText="1"/>
    </xf>
    <xf numFmtId="0" fontId="10" fillId="2" borderId="22" xfId="0" applyNumberFormat="1" applyFont="1" applyFill="1" applyBorder="1" applyAlignment="1" applyProtection="1">
      <alignment horizontal="left" vertical="top" wrapText="1"/>
    </xf>
    <xf numFmtId="0" fontId="10" fillId="0" borderId="27" xfId="0" applyNumberFormat="1" applyFont="1" applyFill="1" applyBorder="1" applyAlignment="1" applyProtection="1">
      <alignment horizontal="left" vertical="center" wrapText="1"/>
    </xf>
    <xf numFmtId="0" fontId="10" fillId="0" borderId="54" xfId="0" applyNumberFormat="1" applyFont="1" applyFill="1" applyBorder="1" applyAlignment="1" applyProtection="1">
      <alignment horizontal="left" vertical="center" wrapText="1"/>
    </xf>
    <xf numFmtId="0" fontId="10" fillId="2" borderId="26" xfId="0" applyNumberFormat="1" applyFont="1" applyFill="1" applyBorder="1" applyAlignment="1" applyProtection="1">
      <alignment horizontal="center" vertical="top"/>
    </xf>
    <xf numFmtId="0" fontId="10" fillId="2" borderId="21" xfId="0" applyNumberFormat="1" applyFont="1" applyFill="1" applyBorder="1" applyAlignment="1" applyProtection="1">
      <alignment horizontal="center" vertical="top"/>
    </xf>
    <xf numFmtId="0" fontId="10" fillId="2" borderId="22" xfId="0" applyNumberFormat="1" applyFont="1" applyFill="1" applyBorder="1" applyAlignment="1" applyProtection="1">
      <alignment horizontal="center" vertical="top"/>
    </xf>
    <xf numFmtId="0" fontId="10" fillId="0" borderId="56" xfId="0" applyNumberFormat="1" applyFont="1" applyFill="1" applyBorder="1" applyAlignment="1" applyProtection="1">
      <alignment horizontal="center" vertical="center"/>
    </xf>
    <xf numFmtId="0" fontId="10" fillId="0" borderId="54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5" borderId="12" xfId="0" applyNumberFormat="1" applyFont="1" applyFill="1" applyBorder="1" applyAlignment="1" applyProtection="1">
      <alignment horizontal="center" vertical="top"/>
    </xf>
    <xf numFmtId="0" fontId="10" fillId="5" borderId="4" xfId="0" applyNumberFormat="1" applyFont="1" applyFill="1" applyBorder="1" applyAlignment="1" applyProtection="1">
      <alignment horizontal="center" vertical="top"/>
    </xf>
    <xf numFmtId="0" fontId="10" fillId="0" borderId="21" xfId="0" applyNumberFormat="1" applyFont="1" applyFill="1" applyBorder="1" applyAlignment="1" applyProtection="1">
      <alignment horizontal="left" vertical="top" wrapText="1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top"/>
    </xf>
    <xf numFmtId="0" fontId="10" fillId="0" borderId="53" xfId="0" applyNumberFormat="1" applyFont="1" applyFill="1" applyBorder="1" applyAlignment="1" applyProtection="1">
      <alignment horizontal="center" vertical="top"/>
    </xf>
    <xf numFmtId="0" fontId="10" fillId="0" borderId="21" xfId="0" applyNumberFormat="1" applyFont="1" applyFill="1" applyBorder="1" applyAlignment="1" applyProtection="1">
      <alignment horizontal="center" vertical="top"/>
    </xf>
    <xf numFmtId="0" fontId="10" fillId="0" borderId="22" xfId="0" applyNumberFormat="1" applyFont="1" applyFill="1" applyBorder="1" applyAlignment="1" applyProtection="1">
      <alignment horizontal="center" vertical="top"/>
    </xf>
    <xf numFmtId="0" fontId="33" fillId="0" borderId="10" xfId="0" applyNumberFormat="1" applyFont="1" applyFill="1" applyBorder="1" applyAlignment="1" applyProtection="1">
      <alignment horizontal="center" vertical="top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top"/>
    </xf>
    <xf numFmtId="0" fontId="9" fillId="0" borderId="27" xfId="0" applyNumberFormat="1" applyFont="1" applyFill="1" applyBorder="1" applyAlignment="1" applyProtection="1">
      <alignment horizontal="left" vertical="top" wrapText="1"/>
    </xf>
    <xf numFmtId="0" fontId="9" fillId="0" borderId="54" xfId="0" applyNumberFormat="1" applyFont="1" applyFill="1" applyBorder="1" applyAlignment="1" applyProtection="1">
      <alignment horizontal="left" vertical="top" wrapText="1"/>
    </xf>
    <xf numFmtId="0" fontId="12" fillId="3" borderId="5" xfId="0" applyNumberFormat="1" applyFont="1" applyFill="1" applyBorder="1" applyAlignment="1" applyProtection="1">
      <alignment horizontal="center" vertical="center"/>
    </xf>
    <xf numFmtId="0" fontId="11" fillId="2" borderId="12" xfId="0" applyNumberFormat="1" applyFont="1" applyFill="1" applyBorder="1" applyAlignment="1" applyProtection="1">
      <alignment horizontal="center" vertical="top"/>
    </xf>
    <xf numFmtId="0" fontId="9" fillId="0" borderId="26" xfId="0" applyNumberFormat="1" applyFont="1" applyFill="1" applyBorder="1" applyAlignment="1" applyProtection="1">
      <alignment horizontal="left" vertical="top"/>
    </xf>
    <xf numFmtId="0" fontId="9" fillId="0" borderId="21" xfId="0" applyNumberFormat="1" applyFont="1" applyFill="1" applyBorder="1" applyAlignment="1" applyProtection="1">
      <alignment horizontal="left" vertical="top"/>
    </xf>
    <xf numFmtId="0" fontId="10" fillId="0" borderId="57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3" borderId="33" xfId="0" applyNumberFormat="1" applyFont="1" applyFill="1" applyBorder="1" applyAlignment="1" applyProtection="1">
      <alignment horizontal="center" vertical="center" wrapText="1"/>
    </xf>
    <xf numFmtId="0" fontId="6" fillId="3" borderId="36" xfId="0" applyNumberFormat="1" applyFont="1" applyFill="1" applyBorder="1" applyAlignment="1" applyProtection="1">
      <alignment horizontal="center" vertical="center" wrapText="1"/>
    </xf>
    <xf numFmtId="0" fontId="10" fillId="3" borderId="22" xfId="0" applyNumberFormat="1" applyFont="1" applyFill="1" applyBorder="1" applyAlignment="1" applyProtection="1">
      <alignment horizontal="center" vertical="center"/>
    </xf>
    <xf numFmtId="0" fontId="6" fillId="3" borderId="22" xfId="0" applyNumberFormat="1" applyFont="1" applyFill="1" applyBorder="1" applyAlignment="1" applyProtection="1">
      <alignment horizontal="center" vertical="center" wrapText="1"/>
    </xf>
    <xf numFmtId="0" fontId="6" fillId="3" borderId="58" xfId="0" applyNumberFormat="1" applyFont="1" applyFill="1" applyBorder="1" applyAlignment="1" applyProtection="1">
      <alignment horizontal="center" vertical="center" wrapText="1"/>
    </xf>
    <xf numFmtId="0" fontId="6" fillId="3" borderId="31" xfId="0" applyNumberFormat="1" applyFont="1" applyFill="1" applyBorder="1" applyAlignment="1" applyProtection="1">
      <alignment horizontal="center" vertical="center" wrapText="1"/>
    </xf>
    <xf numFmtId="0" fontId="10" fillId="3" borderId="43" xfId="0" applyNumberFormat="1" applyFont="1" applyFill="1" applyBorder="1" applyAlignment="1" applyProtection="1">
      <alignment horizontal="center" vertical="center"/>
    </xf>
    <xf numFmtId="0" fontId="10" fillId="3" borderId="33" xfId="0" applyNumberFormat="1" applyFont="1" applyFill="1" applyBorder="1" applyAlignment="1" applyProtection="1">
      <alignment horizontal="center" vertical="center"/>
    </xf>
    <xf numFmtId="0" fontId="10" fillId="3" borderId="12" xfId="0" applyNumberFormat="1" applyFont="1" applyFill="1" applyBorder="1" applyAlignment="1" applyProtection="1">
      <alignment horizontal="center" vertical="center"/>
    </xf>
    <xf numFmtId="0" fontId="6" fillId="3" borderId="27" xfId="0" applyNumberFormat="1" applyFont="1" applyFill="1" applyBorder="1" applyAlignment="1" applyProtection="1">
      <alignment horizontal="center" vertical="center" wrapText="1"/>
    </xf>
    <xf numFmtId="0" fontId="6" fillId="3" borderId="54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 wrapText="1"/>
    </xf>
    <xf numFmtId="0" fontId="6" fillId="3" borderId="59" xfId="0" applyNumberFormat="1" applyFont="1" applyFill="1" applyBorder="1" applyAlignment="1" applyProtection="1">
      <alignment horizontal="center" vertical="center" wrapText="1"/>
    </xf>
    <xf numFmtId="0" fontId="6" fillId="3" borderId="30" xfId="0" applyNumberFormat="1" applyFont="1" applyFill="1" applyBorder="1" applyAlignment="1" applyProtection="1">
      <alignment horizontal="center" vertical="center" wrapText="1"/>
    </xf>
    <xf numFmtId="0" fontId="10" fillId="3" borderId="60" xfId="0" applyNumberFormat="1" applyFont="1" applyFill="1" applyBorder="1" applyAlignment="1" applyProtection="1">
      <alignment horizontal="center" vertical="center" wrapText="1"/>
    </xf>
    <xf numFmtId="0" fontId="10" fillId="3" borderId="61" xfId="0" applyNumberFormat="1" applyFont="1" applyFill="1" applyBorder="1" applyAlignment="1" applyProtection="1">
      <alignment horizontal="center" vertical="center" wrapText="1"/>
    </xf>
    <xf numFmtId="0" fontId="10" fillId="3" borderId="24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0" fontId="10" fillId="3" borderId="29" xfId="0" applyNumberFormat="1" applyFont="1" applyFill="1" applyBorder="1" applyAlignment="1" applyProtection="1">
      <alignment horizontal="center" vertical="center" wrapText="1"/>
    </xf>
    <xf numFmtId="0" fontId="10" fillId="3" borderId="59" xfId="0" applyNumberFormat="1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26" xfId="0" applyNumberFormat="1" applyFont="1" applyFill="1" applyBorder="1" applyAlignment="1" applyProtection="1">
      <alignment horizontal="center" vertical="center" wrapText="1"/>
    </xf>
    <xf numFmtId="0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43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0" fontId="10" fillId="3" borderId="2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/>
    </xf>
    <xf numFmtId="0" fontId="14" fillId="0" borderId="2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8" fillId="4" borderId="4" xfId="0" applyNumberFormat="1" applyFont="1" applyFill="1" applyBorder="1" applyAlignment="1" applyProtection="1">
      <alignment horizontal="left" vertical="top" wrapText="1"/>
    </xf>
    <xf numFmtId="0" fontId="14" fillId="0" borderId="4" xfId="1" applyFont="1" applyBorder="1" applyAlignment="1"/>
    <xf numFmtId="0" fontId="9" fillId="0" borderId="4" xfId="1" applyFont="1" applyBorder="1" applyAlignment="1"/>
    <xf numFmtId="0" fontId="5" fillId="0" borderId="2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4" fillId="0" borderId="26" xfId="1" applyFont="1" applyBorder="1" applyAlignment="1"/>
    <xf numFmtId="0" fontId="14" fillId="0" borderId="21" xfId="1" applyFont="1" applyBorder="1" applyAlignment="1"/>
    <xf numFmtId="0" fontId="14" fillId="0" borderId="22" xfId="1" applyFont="1" applyBorder="1" applyAlignment="1"/>
    <xf numFmtId="0" fontId="10" fillId="0" borderId="4" xfId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5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6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11" fillId="0" borderId="62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/>
    </xf>
    <xf numFmtId="0" fontId="8" fillId="0" borderId="57" xfId="2" applyFont="1" applyBorder="1" applyAlignment="1">
      <alignment horizontal="center"/>
    </xf>
    <xf numFmtId="0" fontId="5" fillId="0" borderId="25" xfId="2" applyFont="1" applyBorder="1" applyAlignment="1">
      <alignment horizontal="center" vertical="justify" wrapText="1"/>
    </xf>
    <xf numFmtId="0" fontId="5" fillId="0" borderId="10" xfId="2" applyFont="1" applyBorder="1" applyAlignment="1">
      <alignment horizontal="center" vertical="justify" wrapText="1"/>
    </xf>
    <xf numFmtId="0" fontId="5" fillId="0" borderId="24" xfId="2" applyFont="1" applyBorder="1" applyAlignment="1">
      <alignment horizontal="center" vertical="justify" wrapText="1"/>
    </xf>
    <xf numFmtId="0" fontId="5" fillId="0" borderId="47" xfId="2" applyFont="1" applyBorder="1" applyAlignment="1">
      <alignment horizontal="center" vertical="justify" wrapText="1"/>
    </xf>
    <xf numFmtId="0" fontId="5" fillId="0" borderId="9" xfId="2" applyFont="1" applyBorder="1" applyAlignment="1">
      <alignment horizontal="center" vertical="justify" wrapText="1"/>
    </xf>
    <xf numFmtId="0" fontId="5" fillId="0" borderId="10" xfId="2" applyFont="1" applyBorder="1" applyAlignment="1">
      <alignment vertical="justify" wrapText="1"/>
    </xf>
    <xf numFmtId="0" fontId="5" fillId="0" borderId="11" xfId="2" applyFont="1" applyBorder="1" applyAlignment="1">
      <alignment horizontal="center" vertical="justify" wrapText="1"/>
    </xf>
  </cellXfs>
  <cellStyles count="3">
    <cellStyle name="Обычный" xfId="0" builtinId="0"/>
    <cellStyle name="Обычный_УЧЕБНЫЕ ПЛАНЫ НПО 5-05МГ- 22.11; О-11 02.37.8(1);Кондитер34.02" xfId="1"/>
    <cellStyle name="Обычный_УЧЕБНЫЕ ПЛАНЫ НПО 5-05МГ- 22.11; О-11 02.37.8(1);ПК-1134.0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view="pageBreakPreview" zoomScale="90" zoomScaleNormal="100" zoomScaleSheetLayoutView="90" workbookViewId="0">
      <selection activeCell="A13" sqref="A13:N13"/>
    </sheetView>
  </sheetViews>
  <sheetFormatPr defaultRowHeight="12.75"/>
  <cols>
    <col min="1" max="1" width="11.7109375" style="40" customWidth="1"/>
    <col min="2" max="16384" width="9.140625" style="40"/>
  </cols>
  <sheetData>
    <row r="2" spans="1:18" ht="20.25">
      <c r="K2" s="133" t="s">
        <v>308</v>
      </c>
      <c r="L2" s="133"/>
      <c r="M2" s="133"/>
      <c r="N2" s="133"/>
      <c r="O2" s="41"/>
      <c r="P2" s="41"/>
      <c r="Q2" s="41"/>
      <c r="R2" s="41"/>
    </row>
    <row r="3" spans="1:18" ht="20.25">
      <c r="K3" s="139" t="s">
        <v>315</v>
      </c>
      <c r="L3" s="42"/>
      <c r="M3" s="42"/>
      <c r="N3" s="42"/>
      <c r="O3" s="43"/>
      <c r="P3" s="43"/>
      <c r="Q3" s="43"/>
    </row>
    <row r="4" spans="1:18" ht="20.25">
      <c r="K4" s="42" t="s">
        <v>309</v>
      </c>
      <c r="L4" s="42"/>
      <c r="M4" s="42"/>
      <c r="N4" s="42"/>
      <c r="O4" s="43"/>
      <c r="P4" s="43"/>
      <c r="Q4" s="43"/>
    </row>
    <row r="5" spans="1:18" ht="20.25">
      <c r="K5" s="44" t="s">
        <v>310</v>
      </c>
      <c r="L5" s="44"/>
      <c r="M5" s="44"/>
      <c r="N5" s="42"/>
      <c r="O5" s="43"/>
      <c r="P5" s="43"/>
      <c r="Q5" s="43"/>
      <c r="R5" s="43"/>
    </row>
    <row r="6" spans="1:18" ht="20.25">
      <c r="K6" s="44" t="s">
        <v>400</v>
      </c>
      <c r="L6" s="44"/>
      <c r="M6" s="44"/>
      <c r="N6" s="42"/>
      <c r="O6" s="43"/>
      <c r="P6" s="43"/>
      <c r="Q6" s="43"/>
      <c r="R6" s="43"/>
    </row>
    <row r="7" spans="1:18" ht="15.75">
      <c r="K7" s="134" t="s">
        <v>401</v>
      </c>
      <c r="L7" s="134"/>
      <c r="M7" s="134"/>
      <c r="N7" s="134"/>
    </row>
    <row r="8" spans="1:18" ht="15.75">
      <c r="K8" s="42"/>
      <c r="L8" s="42"/>
      <c r="M8" s="42"/>
      <c r="N8" s="42"/>
    </row>
    <row r="9" spans="1:18" ht="20.25">
      <c r="A9" s="159" t="s">
        <v>98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1" spans="1:18" ht="15.75">
      <c r="A11" s="160" t="s">
        <v>291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8" ht="15.75">
      <c r="A12" s="160" t="s">
        <v>292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8" ht="15.75">
      <c r="A13" s="160" t="s">
        <v>313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8" ht="15.75">
      <c r="A14" s="160" t="s">
        <v>200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8" ht="18.75">
      <c r="A15" s="162" t="s">
        <v>305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8" ht="45.75" customHeight="1">
      <c r="H16" s="161" t="s">
        <v>199</v>
      </c>
      <c r="I16" s="161"/>
      <c r="J16" s="161"/>
      <c r="K16" s="161"/>
      <c r="L16" s="161"/>
      <c r="M16" s="161"/>
      <c r="N16" s="161"/>
      <c r="O16" s="45"/>
    </row>
    <row r="17" spans="1:14" ht="15.75">
      <c r="H17" s="157" t="s">
        <v>99</v>
      </c>
      <c r="I17" s="157"/>
      <c r="J17" s="157"/>
      <c r="K17" s="157"/>
      <c r="L17" s="157"/>
      <c r="M17" s="157"/>
      <c r="N17" s="157"/>
    </row>
    <row r="18" spans="1:14" ht="15.75">
      <c r="H18" s="157" t="s">
        <v>100</v>
      </c>
      <c r="I18" s="157"/>
      <c r="J18" s="157"/>
      <c r="K18" s="157"/>
      <c r="L18" s="157"/>
      <c r="M18" s="157"/>
      <c r="N18" s="157"/>
    </row>
    <row r="19" spans="1:14" ht="15.75">
      <c r="H19" s="163" t="s">
        <v>101</v>
      </c>
      <c r="I19" s="163"/>
      <c r="J19" s="163"/>
      <c r="K19" s="163"/>
      <c r="L19" s="163"/>
      <c r="M19" s="163"/>
      <c r="N19" s="163"/>
    </row>
    <row r="20" spans="1:14" ht="15.75">
      <c r="H20" s="42" t="s">
        <v>102</v>
      </c>
      <c r="I20" s="42"/>
      <c r="J20" s="42"/>
      <c r="K20" s="42"/>
      <c r="L20" s="42"/>
      <c r="M20" s="42"/>
      <c r="N20" s="42"/>
    </row>
    <row r="21" spans="1:14" ht="15.75">
      <c r="H21" s="42" t="s">
        <v>103</v>
      </c>
      <c r="I21" s="42"/>
      <c r="J21" s="42"/>
      <c r="K21" s="42"/>
      <c r="L21" s="42"/>
      <c r="M21" s="42"/>
      <c r="N21" s="42"/>
    </row>
    <row r="22" spans="1:14" ht="15.75">
      <c r="H22" s="42" t="s">
        <v>293</v>
      </c>
      <c r="L22" s="42"/>
      <c r="M22" s="42"/>
      <c r="N22" s="42"/>
    </row>
    <row r="23" spans="1:14" ht="16.5" thickBot="1">
      <c r="A23" s="158" t="s">
        <v>104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45" customHeight="1" thickBot="1">
      <c r="A24" s="46" t="s">
        <v>105</v>
      </c>
      <c r="B24" s="151" t="s">
        <v>282</v>
      </c>
      <c r="C24" s="152"/>
      <c r="D24" s="153"/>
      <c r="E24" s="151" t="s">
        <v>281</v>
      </c>
      <c r="F24" s="153"/>
      <c r="G24" s="145" t="s">
        <v>80</v>
      </c>
      <c r="H24" s="145"/>
      <c r="I24" s="145" t="s">
        <v>106</v>
      </c>
      <c r="J24" s="145"/>
      <c r="K24" s="145" t="s">
        <v>107</v>
      </c>
      <c r="L24" s="145"/>
      <c r="M24" s="47" t="s">
        <v>108</v>
      </c>
      <c r="N24" s="48" t="s">
        <v>3</v>
      </c>
    </row>
    <row r="25" spans="1:14">
      <c r="A25" s="49" t="s">
        <v>109</v>
      </c>
      <c r="B25" s="150">
        <v>35</v>
      </c>
      <c r="C25" s="150"/>
      <c r="D25" s="150"/>
      <c r="E25" s="150">
        <v>2</v>
      </c>
      <c r="F25" s="150"/>
      <c r="G25" s="150">
        <v>3</v>
      </c>
      <c r="H25" s="150"/>
      <c r="I25" s="150">
        <v>1</v>
      </c>
      <c r="J25" s="150"/>
      <c r="K25" s="148"/>
      <c r="L25" s="149"/>
      <c r="M25" s="50">
        <v>11</v>
      </c>
      <c r="N25" s="51">
        <f>SUM(B25:M25)</f>
        <v>52</v>
      </c>
    </row>
    <row r="26" spans="1:14">
      <c r="A26" s="52" t="s">
        <v>8</v>
      </c>
      <c r="B26" s="154">
        <v>29</v>
      </c>
      <c r="C26" s="155"/>
      <c r="D26" s="156"/>
      <c r="E26" s="146">
        <v>5</v>
      </c>
      <c r="F26" s="146"/>
      <c r="G26" s="154">
        <v>5</v>
      </c>
      <c r="H26" s="156"/>
      <c r="I26" s="146">
        <v>2</v>
      </c>
      <c r="J26" s="146"/>
      <c r="K26" s="146"/>
      <c r="L26" s="146"/>
      <c r="M26" s="53">
        <v>11</v>
      </c>
      <c r="N26" s="54">
        <f>SUM(B26:M26)</f>
        <v>52</v>
      </c>
    </row>
    <row r="27" spans="1:14" ht="13.5" thickBot="1">
      <c r="A27" s="55" t="s">
        <v>2</v>
      </c>
      <c r="B27" s="147">
        <v>13</v>
      </c>
      <c r="C27" s="147"/>
      <c r="D27" s="147"/>
      <c r="E27" s="147">
        <v>10</v>
      </c>
      <c r="F27" s="147"/>
      <c r="G27" s="147">
        <v>14</v>
      </c>
      <c r="H27" s="147"/>
      <c r="I27" s="147">
        <v>1</v>
      </c>
      <c r="J27" s="147"/>
      <c r="K27" s="147">
        <v>3</v>
      </c>
      <c r="L27" s="147"/>
      <c r="M27" s="56">
        <v>2</v>
      </c>
      <c r="N27" s="57">
        <f>SUM(B27:M27)</f>
        <v>43</v>
      </c>
    </row>
    <row r="28" spans="1:14" ht="13.5" thickBot="1">
      <c r="A28" s="58" t="s">
        <v>110</v>
      </c>
      <c r="B28" s="142">
        <f>SUM(B25:B27)</f>
        <v>77</v>
      </c>
      <c r="C28" s="143"/>
      <c r="D28" s="144"/>
      <c r="E28" s="142">
        <f>SUM(E25:E27)</f>
        <v>17</v>
      </c>
      <c r="F28" s="144"/>
      <c r="G28" s="142">
        <f>SUM(G25:G27)</f>
        <v>22</v>
      </c>
      <c r="H28" s="144"/>
      <c r="I28" s="142">
        <f>SUM(I25:I27)</f>
        <v>4</v>
      </c>
      <c r="J28" s="144"/>
      <c r="K28" s="142">
        <f>SUM(K25:K27)</f>
        <v>3</v>
      </c>
      <c r="L28" s="144"/>
      <c r="M28" s="59">
        <f>SUM(M25:M27)</f>
        <v>24</v>
      </c>
      <c r="N28" s="60">
        <f>SUM(N25:N27)</f>
        <v>147</v>
      </c>
    </row>
  </sheetData>
  <mergeCells count="36">
    <mergeCell ref="H17:N17"/>
    <mergeCell ref="H18:N18"/>
    <mergeCell ref="A23:N23"/>
    <mergeCell ref="A9:N9"/>
    <mergeCell ref="A11:N11"/>
    <mergeCell ref="A12:N12"/>
    <mergeCell ref="A13:N13"/>
    <mergeCell ref="H16:N16"/>
    <mergeCell ref="A14:N14"/>
    <mergeCell ref="A15:N15"/>
    <mergeCell ref="H19:N19"/>
    <mergeCell ref="B27:D27"/>
    <mergeCell ref="E27:F27"/>
    <mergeCell ref="B24:D24"/>
    <mergeCell ref="E24:F24"/>
    <mergeCell ref="G24:H24"/>
    <mergeCell ref="B26:D26"/>
    <mergeCell ref="E26:F26"/>
    <mergeCell ref="G26:H26"/>
    <mergeCell ref="G27:H27"/>
    <mergeCell ref="B25:D25"/>
    <mergeCell ref="E25:F25"/>
    <mergeCell ref="G25:H25"/>
    <mergeCell ref="I24:J24"/>
    <mergeCell ref="K24:L24"/>
    <mergeCell ref="K26:L26"/>
    <mergeCell ref="I27:J27"/>
    <mergeCell ref="K25:L25"/>
    <mergeCell ref="I25:J25"/>
    <mergeCell ref="K27:L27"/>
    <mergeCell ref="I26:J26"/>
    <mergeCell ref="B28:D28"/>
    <mergeCell ref="E28:F28"/>
    <mergeCell ref="G28:H28"/>
    <mergeCell ref="I28:J28"/>
    <mergeCell ref="K28:L28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37"/>
  <sheetViews>
    <sheetView view="pageBreakPreview" zoomScale="60" zoomScaleNormal="60" workbookViewId="0">
      <selection activeCell="AM13" sqref="AM13:AM15"/>
    </sheetView>
  </sheetViews>
  <sheetFormatPr defaultRowHeight="12.75"/>
  <cols>
    <col min="1" max="1" width="6.5703125" style="40" customWidth="1"/>
    <col min="2" max="53" width="5.140625" style="40" customWidth="1"/>
    <col min="54" max="54" width="12.28515625" style="40" customWidth="1"/>
    <col min="55" max="16384" width="9.140625" style="40"/>
  </cols>
  <sheetData>
    <row r="1" spans="1:64" ht="95.25" customHeight="1"/>
    <row r="2" spans="1:64" s="62" customFormat="1" ht="27">
      <c r="A2" s="236" t="s">
        <v>111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s="62" customFormat="1" ht="16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s="62" customFormat="1" ht="28.5" customHeight="1" thickBot="1">
      <c r="A4" s="237" t="s">
        <v>112</v>
      </c>
      <c r="B4" s="240" t="s">
        <v>113</v>
      </c>
      <c r="C4" s="240"/>
      <c r="D4" s="240"/>
      <c r="E4" s="240"/>
      <c r="F4" s="64"/>
      <c r="G4" s="240" t="s">
        <v>114</v>
      </c>
      <c r="H4" s="240"/>
      <c r="I4" s="240"/>
      <c r="J4" s="64"/>
      <c r="K4" s="240" t="s">
        <v>115</v>
      </c>
      <c r="L4" s="240"/>
      <c r="M4" s="240"/>
      <c r="N4" s="240"/>
      <c r="O4" s="241" t="s">
        <v>116</v>
      </c>
      <c r="P4" s="240"/>
      <c r="Q4" s="240"/>
      <c r="R4" s="242"/>
      <c r="S4" s="64"/>
      <c r="T4" s="240" t="s">
        <v>117</v>
      </c>
      <c r="U4" s="240"/>
      <c r="V4" s="240"/>
      <c r="W4" s="64"/>
      <c r="X4" s="240" t="s">
        <v>118</v>
      </c>
      <c r="Y4" s="240"/>
      <c r="Z4" s="240"/>
      <c r="AA4" s="64"/>
      <c r="AB4" s="240" t="s">
        <v>119</v>
      </c>
      <c r="AC4" s="240"/>
      <c r="AD4" s="240"/>
      <c r="AE4" s="240"/>
      <c r="AF4" s="64"/>
      <c r="AG4" s="240" t="s">
        <v>120</v>
      </c>
      <c r="AH4" s="240"/>
      <c r="AI4" s="240"/>
      <c r="AJ4" s="64"/>
      <c r="AK4" s="240" t="s">
        <v>121</v>
      </c>
      <c r="AL4" s="240"/>
      <c r="AM4" s="240"/>
      <c r="AN4" s="64"/>
      <c r="AO4" s="240" t="s">
        <v>122</v>
      </c>
      <c r="AP4" s="240"/>
      <c r="AQ4" s="240"/>
      <c r="AR4" s="240"/>
      <c r="AS4" s="64"/>
      <c r="AT4" s="240" t="s">
        <v>123</v>
      </c>
      <c r="AU4" s="240"/>
      <c r="AV4" s="240"/>
      <c r="AW4" s="64"/>
      <c r="AX4" s="240" t="s">
        <v>124</v>
      </c>
      <c r="AY4" s="240"/>
      <c r="AZ4" s="240"/>
      <c r="BA4" s="242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64" s="62" customFormat="1" ht="12.75" customHeight="1">
      <c r="A5" s="238"/>
      <c r="B5" s="225" t="s">
        <v>214</v>
      </c>
      <c r="C5" s="226" t="s">
        <v>130</v>
      </c>
      <c r="D5" s="226" t="s">
        <v>131</v>
      </c>
      <c r="E5" s="227" t="s">
        <v>132</v>
      </c>
      <c r="F5" s="228" t="s">
        <v>215</v>
      </c>
      <c r="G5" s="225" t="s">
        <v>216</v>
      </c>
      <c r="H5" s="226" t="s">
        <v>128</v>
      </c>
      <c r="I5" s="227" t="s">
        <v>129</v>
      </c>
      <c r="J5" s="228" t="s">
        <v>217</v>
      </c>
      <c r="K5" s="225" t="s">
        <v>218</v>
      </c>
      <c r="L5" s="226" t="s">
        <v>219</v>
      </c>
      <c r="M5" s="226" t="s">
        <v>220</v>
      </c>
      <c r="N5" s="227" t="s">
        <v>221</v>
      </c>
      <c r="O5" s="229" t="s">
        <v>222</v>
      </c>
      <c r="P5" s="226" t="s">
        <v>223</v>
      </c>
      <c r="Q5" s="226" t="s">
        <v>131</v>
      </c>
      <c r="R5" s="224" t="s">
        <v>132</v>
      </c>
      <c r="S5" s="228" t="s">
        <v>224</v>
      </c>
      <c r="T5" s="225" t="s">
        <v>225</v>
      </c>
      <c r="U5" s="226" t="s">
        <v>226</v>
      </c>
      <c r="V5" s="227" t="s">
        <v>133</v>
      </c>
      <c r="W5" s="228" t="s">
        <v>227</v>
      </c>
      <c r="X5" s="225" t="s">
        <v>228</v>
      </c>
      <c r="Y5" s="226" t="s">
        <v>125</v>
      </c>
      <c r="Z5" s="227" t="s">
        <v>126</v>
      </c>
      <c r="AA5" s="228" t="s">
        <v>229</v>
      </c>
      <c r="AB5" s="225" t="s">
        <v>230</v>
      </c>
      <c r="AC5" s="226" t="s">
        <v>125</v>
      </c>
      <c r="AD5" s="226" t="s">
        <v>126</v>
      </c>
      <c r="AE5" s="227" t="s">
        <v>127</v>
      </c>
      <c r="AF5" s="228" t="s">
        <v>231</v>
      </c>
      <c r="AG5" s="225" t="s">
        <v>216</v>
      </c>
      <c r="AH5" s="226" t="s">
        <v>128</v>
      </c>
      <c r="AI5" s="227" t="s">
        <v>129</v>
      </c>
      <c r="AJ5" s="228" t="s">
        <v>217</v>
      </c>
      <c r="AK5" s="225" t="s">
        <v>232</v>
      </c>
      <c r="AL5" s="226" t="s">
        <v>233</v>
      </c>
      <c r="AM5" s="227" t="s">
        <v>234</v>
      </c>
      <c r="AN5" s="228" t="s">
        <v>235</v>
      </c>
      <c r="AO5" s="225" t="s">
        <v>236</v>
      </c>
      <c r="AP5" s="226" t="s">
        <v>237</v>
      </c>
      <c r="AQ5" s="226" t="s">
        <v>238</v>
      </c>
      <c r="AR5" s="227" t="s">
        <v>239</v>
      </c>
      <c r="AS5" s="228" t="s">
        <v>240</v>
      </c>
      <c r="AT5" s="225" t="s">
        <v>241</v>
      </c>
      <c r="AU5" s="226" t="s">
        <v>242</v>
      </c>
      <c r="AV5" s="227" t="s">
        <v>243</v>
      </c>
      <c r="AW5" s="228" t="s">
        <v>244</v>
      </c>
      <c r="AX5" s="225" t="s">
        <v>245</v>
      </c>
      <c r="AY5" s="226" t="s">
        <v>246</v>
      </c>
      <c r="AZ5" s="226" t="s">
        <v>247</v>
      </c>
      <c r="BA5" s="224" t="s">
        <v>248</v>
      </c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64" s="62" customFormat="1" ht="57" customHeight="1" thickBot="1">
      <c r="A6" s="238"/>
      <c r="B6" s="225"/>
      <c r="C6" s="226"/>
      <c r="D6" s="226"/>
      <c r="E6" s="227"/>
      <c r="F6" s="228"/>
      <c r="G6" s="225"/>
      <c r="H6" s="226"/>
      <c r="I6" s="227"/>
      <c r="J6" s="228"/>
      <c r="K6" s="225"/>
      <c r="L6" s="226"/>
      <c r="M6" s="226"/>
      <c r="N6" s="227"/>
      <c r="O6" s="229"/>
      <c r="P6" s="226"/>
      <c r="Q6" s="230"/>
      <c r="R6" s="224"/>
      <c r="S6" s="228"/>
      <c r="T6" s="225"/>
      <c r="U6" s="226"/>
      <c r="V6" s="227"/>
      <c r="W6" s="228"/>
      <c r="X6" s="225"/>
      <c r="Y6" s="226"/>
      <c r="Z6" s="227"/>
      <c r="AA6" s="228"/>
      <c r="AB6" s="225"/>
      <c r="AC6" s="226"/>
      <c r="AD6" s="226"/>
      <c r="AE6" s="227"/>
      <c r="AF6" s="228"/>
      <c r="AG6" s="225"/>
      <c r="AH6" s="226"/>
      <c r="AI6" s="227"/>
      <c r="AJ6" s="228"/>
      <c r="AK6" s="225"/>
      <c r="AL6" s="226"/>
      <c r="AM6" s="227"/>
      <c r="AN6" s="228"/>
      <c r="AO6" s="225"/>
      <c r="AP6" s="226"/>
      <c r="AQ6" s="226"/>
      <c r="AR6" s="227"/>
      <c r="AS6" s="228"/>
      <c r="AT6" s="225"/>
      <c r="AU6" s="226"/>
      <c r="AV6" s="227"/>
      <c r="AW6" s="228"/>
      <c r="AX6" s="225"/>
      <c r="AY6" s="226"/>
      <c r="AZ6" s="226"/>
      <c r="BA6" s="224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</row>
    <row r="7" spans="1:64" s="62" customFormat="1" ht="21" customHeight="1" thickBot="1">
      <c r="A7" s="239"/>
      <c r="B7" s="65">
        <v>1</v>
      </c>
      <c r="C7" s="66">
        <v>2</v>
      </c>
      <c r="D7" s="66">
        <v>3</v>
      </c>
      <c r="E7" s="67">
        <v>4</v>
      </c>
      <c r="F7" s="68">
        <v>5</v>
      </c>
      <c r="G7" s="65">
        <v>6</v>
      </c>
      <c r="H7" s="66">
        <v>7</v>
      </c>
      <c r="I7" s="67">
        <v>8</v>
      </c>
      <c r="J7" s="68">
        <v>9</v>
      </c>
      <c r="K7" s="69" t="s">
        <v>134</v>
      </c>
      <c r="L7" s="70" t="s">
        <v>135</v>
      </c>
      <c r="M7" s="70" t="s">
        <v>136</v>
      </c>
      <c r="N7" s="71" t="s">
        <v>137</v>
      </c>
      <c r="O7" s="72" t="s">
        <v>138</v>
      </c>
      <c r="P7" s="70" t="s">
        <v>139</v>
      </c>
      <c r="Q7" s="70" t="s">
        <v>140</v>
      </c>
      <c r="R7" s="73" t="s">
        <v>141</v>
      </c>
      <c r="S7" s="74" t="s">
        <v>142</v>
      </c>
      <c r="T7" s="69" t="s">
        <v>143</v>
      </c>
      <c r="U7" s="70" t="s">
        <v>144</v>
      </c>
      <c r="V7" s="71" t="s">
        <v>145</v>
      </c>
      <c r="W7" s="74" t="s">
        <v>146</v>
      </c>
      <c r="X7" s="69" t="s">
        <v>147</v>
      </c>
      <c r="Y7" s="70" t="s">
        <v>148</v>
      </c>
      <c r="Z7" s="71" t="s">
        <v>149</v>
      </c>
      <c r="AA7" s="74" t="s">
        <v>150</v>
      </c>
      <c r="AB7" s="69" t="s">
        <v>151</v>
      </c>
      <c r="AC7" s="70" t="s">
        <v>152</v>
      </c>
      <c r="AD7" s="70" t="s">
        <v>153</v>
      </c>
      <c r="AE7" s="71" t="s">
        <v>154</v>
      </c>
      <c r="AF7" s="74" t="s">
        <v>155</v>
      </c>
      <c r="AG7" s="69" t="s">
        <v>156</v>
      </c>
      <c r="AH7" s="70" t="s">
        <v>157</v>
      </c>
      <c r="AI7" s="71" t="s">
        <v>158</v>
      </c>
      <c r="AJ7" s="74" t="s">
        <v>159</v>
      </c>
      <c r="AK7" s="69" t="s">
        <v>160</v>
      </c>
      <c r="AL7" s="70" t="s">
        <v>161</v>
      </c>
      <c r="AM7" s="71" t="s">
        <v>162</v>
      </c>
      <c r="AN7" s="74" t="s">
        <v>163</v>
      </c>
      <c r="AO7" s="69" t="s">
        <v>164</v>
      </c>
      <c r="AP7" s="70" t="s">
        <v>165</v>
      </c>
      <c r="AQ7" s="70" t="s">
        <v>166</v>
      </c>
      <c r="AR7" s="71" t="s">
        <v>167</v>
      </c>
      <c r="AS7" s="74" t="s">
        <v>168</v>
      </c>
      <c r="AT7" s="69" t="s">
        <v>169</v>
      </c>
      <c r="AU7" s="70" t="s">
        <v>170</v>
      </c>
      <c r="AV7" s="71" t="s">
        <v>171</v>
      </c>
      <c r="AW7" s="74" t="s">
        <v>172</v>
      </c>
      <c r="AX7" s="69" t="s">
        <v>173</v>
      </c>
      <c r="AY7" s="70" t="s">
        <v>174</v>
      </c>
      <c r="AZ7" s="70" t="s">
        <v>175</v>
      </c>
      <c r="BA7" s="73" t="s">
        <v>176</v>
      </c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64" s="62" customFormat="1" ht="24" customHeight="1" thickBot="1">
      <c r="A8" s="231" t="s">
        <v>177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3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64" s="62" customFormat="1" ht="15" customHeight="1">
      <c r="A9" s="200" t="s">
        <v>178</v>
      </c>
      <c r="B9" s="203"/>
      <c r="C9" s="191"/>
      <c r="D9" s="191"/>
      <c r="E9" s="218"/>
      <c r="F9" s="212"/>
      <c r="G9" s="203"/>
      <c r="H9" s="191"/>
      <c r="I9" s="218"/>
      <c r="J9" s="212"/>
      <c r="K9" s="203"/>
      <c r="L9" s="191"/>
      <c r="M9" s="191"/>
      <c r="N9" s="191"/>
      <c r="O9" s="191"/>
      <c r="P9" s="191"/>
      <c r="Q9" s="191"/>
      <c r="R9" s="191"/>
      <c r="S9" s="191"/>
      <c r="T9" s="203" t="s">
        <v>179</v>
      </c>
      <c r="U9" s="191" t="s">
        <v>179</v>
      </c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 t="s">
        <v>276</v>
      </c>
      <c r="AH9" s="191" t="s">
        <v>276</v>
      </c>
      <c r="AI9" s="191" t="s">
        <v>276</v>
      </c>
      <c r="AJ9" s="191" t="s">
        <v>276</v>
      </c>
      <c r="AK9" s="191" t="s">
        <v>276</v>
      </c>
      <c r="AL9" s="191"/>
      <c r="AM9" s="191" t="s">
        <v>180</v>
      </c>
      <c r="AN9" s="191"/>
      <c r="AO9" s="191"/>
      <c r="AP9" s="191"/>
      <c r="AQ9" s="191"/>
      <c r="AR9" s="191"/>
      <c r="AS9" s="212" t="s">
        <v>179</v>
      </c>
      <c r="AT9" s="203" t="s">
        <v>179</v>
      </c>
      <c r="AU9" s="191" t="s">
        <v>179</v>
      </c>
      <c r="AV9" s="218" t="s">
        <v>179</v>
      </c>
      <c r="AW9" s="212" t="s">
        <v>179</v>
      </c>
      <c r="AX9" s="203" t="s">
        <v>179</v>
      </c>
      <c r="AY9" s="191" t="s">
        <v>179</v>
      </c>
      <c r="AZ9" s="191" t="s">
        <v>179</v>
      </c>
      <c r="BA9" s="221" t="s">
        <v>179</v>
      </c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64" s="62" customFormat="1" ht="15" customHeight="1">
      <c r="A10" s="201"/>
      <c r="B10" s="204"/>
      <c r="C10" s="192"/>
      <c r="D10" s="192"/>
      <c r="E10" s="219"/>
      <c r="F10" s="213"/>
      <c r="G10" s="204"/>
      <c r="H10" s="192"/>
      <c r="I10" s="219"/>
      <c r="J10" s="213"/>
      <c r="K10" s="204"/>
      <c r="L10" s="192"/>
      <c r="M10" s="192"/>
      <c r="N10" s="192"/>
      <c r="O10" s="192"/>
      <c r="P10" s="192"/>
      <c r="Q10" s="192"/>
      <c r="R10" s="192"/>
      <c r="S10" s="192"/>
      <c r="T10" s="204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213"/>
      <c r="AT10" s="204"/>
      <c r="AU10" s="192"/>
      <c r="AV10" s="219"/>
      <c r="AW10" s="213"/>
      <c r="AX10" s="204"/>
      <c r="AY10" s="192"/>
      <c r="AZ10" s="192"/>
      <c r="BA10" s="222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s="62" customFormat="1" ht="31.5" customHeight="1" thickBot="1">
      <c r="A11" s="202"/>
      <c r="B11" s="205"/>
      <c r="C11" s="193"/>
      <c r="D11" s="193"/>
      <c r="E11" s="220"/>
      <c r="F11" s="214"/>
      <c r="G11" s="205"/>
      <c r="H11" s="193"/>
      <c r="I11" s="220"/>
      <c r="J11" s="214"/>
      <c r="K11" s="205"/>
      <c r="L11" s="193"/>
      <c r="M11" s="193"/>
      <c r="N11" s="193"/>
      <c r="O11" s="193"/>
      <c r="P11" s="193"/>
      <c r="Q11" s="193"/>
      <c r="R11" s="193"/>
      <c r="S11" s="193"/>
      <c r="T11" s="205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214"/>
      <c r="AT11" s="205"/>
      <c r="AU11" s="193"/>
      <c r="AV11" s="220"/>
      <c r="AW11" s="214"/>
      <c r="AX11" s="205"/>
      <c r="AY11" s="193"/>
      <c r="AZ11" s="193"/>
      <c r="BA11" s="223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s="62" customFormat="1" ht="21" customHeight="1" thickBot="1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7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5" customHeight="1">
      <c r="A13" s="200" t="s">
        <v>181</v>
      </c>
      <c r="B13" s="203"/>
      <c r="C13" s="191"/>
      <c r="D13" s="191"/>
      <c r="E13" s="218"/>
      <c r="F13" s="212"/>
      <c r="G13" s="203"/>
      <c r="H13" s="191"/>
      <c r="I13" s="218"/>
      <c r="J13" s="212"/>
      <c r="K13" s="203"/>
      <c r="L13" s="191"/>
      <c r="M13" s="191"/>
      <c r="N13" s="191" t="s">
        <v>276</v>
      </c>
      <c r="O13" s="191" t="s">
        <v>276</v>
      </c>
      <c r="P13" s="191" t="s">
        <v>276</v>
      </c>
      <c r="Q13" s="191"/>
      <c r="R13" s="191"/>
      <c r="S13" s="191"/>
      <c r="T13" s="176" t="s">
        <v>179</v>
      </c>
      <c r="U13" s="191" t="s">
        <v>179</v>
      </c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 t="s">
        <v>180</v>
      </c>
      <c r="AJ13" s="191" t="s">
        <v>276</v>
      </c>
      <c r="AK13" s="191" t="s">
        <v>276</v>
      </c>
      <c r="AL13" s="191" t="s">
        <v>276</v>
      </c>
      <c r="AM13" s="191" t="s">
        <v>189</v>
      </c>
      <c r="AN13" s="191" t="s">
        <v>189</v>
      </c>
      <c r="AO13" s="191" t="s">
        <v>189</v>
      </c>
      <c r="AP13" s="191" t="s">
        <v>189</v>
      </c>
      <c r="AQ13" s="191" t="s">
        <v>189</v>
      </c>
      <c r="AR13" s="191" t="s">
        <v>180</v>
      </c>
      <c r="AS13" s="191" t="s">
        <v>279</v>
      </c>
      <c r="AT13" s="209" t="s">
        <v>179</v>
      </c>
      <c r="AU13" s="179" t="s">
        <v>179</v>
      </c>
      <c r="AV13" s="182" t="s">
        <v>179</v>
      </c>
      <c r="AW13" s="206" t="s">
        <v>179</v>
      </c>
      <c r="AX13" s="176" t="s">
        <v>179</v>
      </c>
      <c r="AY13" s="179" t="s">
        <v>179</v>
      </c>
      <c r="AZ13" s="179" t="s">
        <v>179</v>
      </c>
      <c r="BA13" s="182" t="s">
        <v>179</v>
      </c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4" s="62" customFormat="1" ht="15" customHeight="1">
      <c r="A14" s="201"/>
      <c r="B14" s="204"/>
      <c r="C14" s="192"/>
      <c r="D14" s="192"/>
      <c r="E14" s="219"/>
      <c r="F14" s="213"/>
      <c r="G14" s="204"/>
      <c r="H14" s="192"/>
      <c r="I14" s="219"/>
      <c r="J14" s="213"/>
      <c r="K14" s="204"/>
      <c r="L14" s="192"/>
      <c r="M14" s="192"/>
      <c r="N14" s="192"/>
      <c r="O14" s="192"/>
      <c r="P14" s="192"/>
      <c r="Q14" s="192"/>
      <c r="R14" s="192"/>
      <c r="S14" s="192"/>
      <c r="T14" s="177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210"/>
      <c r="AU14" s="180"/>
      <c r="AV14" s="183"/>
      <c r="AW14" s="207"/>
      <c r="AX14" s="177"/>
      <c r="AY14" s="180"/>
      <c r="AZ14" s="180"/>
      <c r="BA14" s="183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s="62" customFormat="1" ht="31.5" customHeight="1" thickBot="1">
      <c r="A15" s="202"/>
      <c r="B15" s="205"/>
      <c r="C15" s="193"/>
      <c r="D15" s="193"/>
      <c r="E15" s="220"/>
      <c r="F15" s="214"/>
      <c r="G15" s="205"/>
      <c r="H15" s="193"/>
      <c r="I15" s="220"/>
      <c r="J15" s="214"/>
      <c r="K15" s="205"/>
      <c r="L15" s="193"/>
      <c r="M15" s="193"/>
      <c r="N15" s="193"/>
      <c r="O15" s="193"/>
      <c r="P15" s="193"/>
      <c r="Q15" s="193"/>
      <c r="R15" s="193"/>
      <c r="S15" s="193"/>
      <c r="T15" s="178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211"/>
      <c r="AU15" s="181"/>
      <c r="AV15" s="184"/>
      <c r="AW15" s="208"/>
      <c r="AX15" s="178"/>
      <c r="AY15" s="181"/>
      <c r="AZ15" s="181"/>
      <c r="BA15" s="184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64" s="62" customFormat="1" ht="19.5" customHeight="1" thickBot="1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9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s="62" customFormat="1" ht="15" customHeight="1">
      <c r="A17" s="200" t="s">
        <v>182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 t="s">
        <v>276</v>
      </c>
      <c r="O17" s="191" t="s">
        <v>276</v>
      </c>
      <c r="P17" s="191" t="s">
        <v>276</v>
      </c>
      <c r="Q17" s="191"/>
      <c r="R17" s="203" t="s">
        <v>180</v>
      </c>
      <c r="S17" s="188" t="s">
        <v>179</v>
      </c>
      <c r="T17" s="176" t="s">
        <v>179</v>
      </c>
      <c r="U17" s="191" t="s">
        <v>276</v>
      </c>
      <c r="V17" s="191" t="s">
        <v>276</v>
      </c>
      <c r="W17" s="191" t="s">
        <v>276</v>
      </c>
      <c r="X17" s="191" t="s">
        <v>276</v>
      </c>
      <c r="Y17" s="191" t="s">
        <v>276</v>
      </c>
      <c r="Z17" s="191" t="s">
        <v>276</v>
      </c>
      <c r="AA17" s="191" t="s">
        <v>276</v>
      </c>
      <c r="AB17" s="191" t="s">
        <v>189</v>
      </c>
      <c r="AC17" s="191" t="s">
        <v>189</v>
      </c>
      <c r="AD17" s="191" t="s">
        <v>189</v>
      </c>
      <c r="AE17" s="191" t="s">
        <v>189</v>
      </c>
      <c r="AF17" s="191" t="s">
        <v>189</v>
      </c>
      <c r="AG17" s="191" t="s">
        <v>189</v>
      </c>
      <c r="AH17" s="191" t="s">
        <v>189</v>
      </c>
      <c r="AI17" s="191" t="s">
        <v>189</v>
      </c>
      <c r="AJ17" s="191" t="s">
        <v>189</v>
      </c>
      <c r="AK17" s="191" t="s">
        <v>189</v>
      </c>
      <c r="AL17" s="191" t="s">
        <v>189</v>
      </c>
      <c r="AM17" s="191" t="s">
        <v>189</v>
      </c>
      <c r="AN17" s="191" t="s">
        <v>189</v>
      </c>
      <c r="AO17" s="191" t="s">
        <v>189</v>
      </c>
      <c r="AP17" s="191" t="s">
        <v>183</v>
      </c>
      <c r="AQ17" s="191" t="s">
        <v>183</v>
      </c>
      <c r="AR17" s="194" t="s">
        <v>183</v>
      </c>
      <c r="AS17" s="188"/>
      <c r="AT17" s="176"/>
      <c r="AU17" s="179"/>
      <c r="AV17" s="185"/>
      <c r="AW17" s="188"/>
      <c r="AX17" s="176"/>
      <c r="AY17" s="179"/>
      <c r="AZ17" s="179"/>
      <c r="BA17" s="182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s="62" customFormat="1" ht="15" customHeight="1">
      <c r="A18" s="201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204"/>
      <c r="S18" s="189"/>
      <c r="T18" s="177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5"/>
      <c r="AS18" s="189"/>
      <c r="AT18" s="177"/>
      <c r="AU18" s="180"/>
      <c r="AV18" s="186"/>
      <c r="AW18" s="189"/>
      <c r="AX18" s="177"/>
      <c r="AY18" s="180"/>
      <c r="AZ18" s="180"/>
      <c r="BA18" s="183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s="62" customFormat="1" ht="30.75" customHeight="1" thickBot="1">
      <c r="A19" s="20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205"/>
      <c r="S19" s="190"/>
      <c r="T19" s="178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6"/>
      <c r="AS19" s="190"/>
      <c r="AT19" s="178"/>
      <c r="AU19" s="181"/>
      <c r="AV19" s="187"/>
      <c r="AW19" s="190"/>
      <c r="AX19" s="178"/>
      <c r="AY19" s="181"/>
      <c r="AZ19" s="181"/>
      <c r="BA19" s="184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64" s="62" customFormat="1" ht="12.7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18.75">
      <c r="A21" s="235" t="s">
        <v>184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</row>
    <row r="22" spans="1:64" ht="18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1:64" ht="41.25" customHeight="1">
      <c r="J23" s="164" t="s">
        <v>249</v>
      </c>
      <c r="K23" s="164"/>
      <c r="L23" s="164"/>
      <c r="M23" s="164"/>
      <c r="N23" s="164"/>
      <c r="S23" s="164" t="s">
        <v>185</v>
      </c>
      <c r="T23" s="164"/>
      <c r="U23" s="164"/>
      <c r="V23" s="164"/>
      <c r="W23" s="164"/>
      <c r="X23" s="164"/>
      <c r="Y23" s="164"/>
      <c r="Z23" s="164"/>
      <c r="AC23" s="164" t="s">
        <v>106</v>
      </c>
      <c r="AD23" s="164"/>
      <c r="AE23" s="164"/>
      <c r="AF23" s="164"/>
      <c r="AG23" s="164"/>
      <c r="AJ23" s="164" t="s">
        <v>186</v>
      </c>
      <c r="AK23" s="164"/>
      <c r="AL23" s="164"/>
      <c r="AM23" s="164"/>
      <c r="AN23" s="164"/>
      <c r="AQ23" s="164" t="s">
        <v>187</v>
      </c>
      <c r="AR23" s="164"/>
      <c r="AS23" s="164"/>
      <c r="AT23" s="164"/>
      <c r="AU23" s="164"/>
      <c r="AX23" s="164" t="s">
        <v>188</v>
      </c>
      <c r="AY23" s="164"/>
      <c r="AZ23" s="164"/>
      <c r="BA23" s="164"/>
    </row>
    <row r="24" spans="1:64" ht="37.5" customHeight="1">
      <c r="J24" s="164"/>
      <c r="K24" s="164"/>
      <c r="L24" s="164"/>
      <c r="M24" s="164"/>
      <c r="N24" s="164"/>
      <c r="S24" s="164"/>
      <c r="T24" s="164"/>
      <c r="U24" s="164"/>
      <c r="V24" s="164"/>
      <c r="W24" s="164"/>
      <c r="X24" s="164"/>
      <c r="Y24" s="164"/>
      <c r="Z24" s="164"/>
      <c r="AC24" s="164"/>
      <c r="AD24" s="164"/>
      <c r="AE24" s="164"/>
      <c r="AF24" s="164"/>
      <c r="AG24" s="164"/>
      <c r="AJ24" s="164"/>
      <c r="AK24" s="164"/>
      <c r="AL24" s="164"/>
      <c r="AM24" s="164"/>
      <c r="AN24" s="164"/>
      <c r="AQ24" s="164"/>
      <c r="AR24" s="164"/>
      <c r="AS24" s="164"/>
      <c r="AT24" s="164"/>
      <c r="AU24" s="164"/>
      <c r="AX24" s="164"/>
      <c r="AY24" s="164"/>
      <c r="AZ24" s="164"/>
      <c r="BA24" s="164"/>
    </row>
    <row r="26" spans="1:64">
      <c r="K26" s="169" t="s">
        <v>250</v>
      </c>
      <c r="L26" s="169"/>
      <c r="V26" s="173" t="s">
        <v>276</v>
      </c>
      <c r="W26" s="169"/>
      <c r="AD26" s="165" t="s">
        <v>180</v>
      </c>
      <c r="AE26" s="166"/>
      <c r="AK26" s="169" t="s">
        <v>179</v>
      </c>
      <c r="AL26" s="169"/>
      <c r="AR26" s="234" t="s">
        <v>189</v>
      </c>
      <c r="AS26" s="166"/>
      <c r="AY26" s="169" t="s">
        <v>183</v>
      </c>
      <c r="AZ26" s="169"/>
    </row>
    <row r="27" spans="1:64" ht="12.75" customHeight="1">
      <c r="K27" s="169"/>
      <c r="L27" s="169"/>
      <c r="V27" s="169"/>
      <c r="W27" s="169"/>
      <c r="AD27" s="167"/>
      <c r="AE27" s="168"/>
      <c r="AK27" s="169"/>
      <c r="AL27" s="169"/>
      <c r="AR27" s="167"/>
      <c r="AS27" s="168"/>
      <c r="AY27" s="169"/>
      <c r="AZ27" s="169"/>
    </row>
    <row r="28" spans="1:64" ht="12.75" customHeight="1"/>
    <row r="29" spans="1:64">
      <c r="AK29" s="172" t="s">
        <v>277</v>
      </c>
      <c r="AL29" s="172"/>
      <c r="AM29" s="172"/>
      <c r="AN29" s="172"/>
      <c r="AO29" s="172"/>
    </row>
    <row r="30" spans="1:64">
      <c r="AK30" s="172"/>
      <c r="AL30" s="172"/>
      <c r="AM30" s="172"/>
      <c r="AN30" s="172"/>
      <c r="AO30" s="172"/>
    </row>
    <row r="31" spans="1:64">
      <c r="AK31" s="173" t="s">
        <v>278</v>
      </c>
      <c r="AL31" s="169"/>
    </row>
    <row r="32" spans="1:64">
      <c r="AK32" s="169"/>
      <c r="AL32" s="169"/>
    </row>
    <row r="34" spans="41:93" ht="18.75"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G34" s="164"/>
      <c r="BH34" s="164"/>
      <c r="BI34" s="164"/>
      <c r="BJ34" s="164"/>
      <c r="BK34" s="164"/>
      <c r="BL34" s="164"/>
      <c r="BM34" s="164"/>
      <c r="BN34" s="164"/>
      <c r="BQ34" s="164"/>
      <c r="BR34" s="164"/>
      <c r="BS34" s="164"/>
      <c r="BT34" s="164"/>
      <c r="BU34" s="164"/>
      <c r="BX34" s="164"/>
      <c r="BY34" s="164"/>
      <c r="BZ34" s="164"/>
      <c r="CA34" s="164"/>
      <c r="CB34" s="164"/>
      <c r="CE34" s="164"/>
      <c r="CF34" s="164"/>
      <c r="CG34" s="164"/>
      <c r="CH34" s="164"/>
      <c r="CI34" s="164"/>
      <c r="CL34" s="164"/>
      <c r="CM34" s="164"/>
      <c r="CN34" s="164"/>
      <c r="CO34" s="164"/>
    </row>
    <row r="36" spans="41:93">
      <c r="AY36" s="170"/>
      <c r="AZ36" s="170"/>
      <c r="BJ36" s="169"/>
      <c r="BK36" s="169"/>
      <c r="BR36" s="165"/>
      <c r="BS36" s="166"/>
      <c r="BY36" s="169"/>
      <c r="BZ36" s="169"/>
      <c r="CF36" s="165"/>
      <c r="CG36" s="166"/>
      <c r="CM36" s="169"/>
      <c r="CN36" s="169"/>
    </row>
    <row r="37" spans="41:93">
      <c r="AY37" s="170"/>
      <c r="AZ37" s="170"/>
      <c r="BJ37" s="169"/>
      <c r="BK37" s="169"/>
      <c r="BR37" s="167"/>
      <c r="BS37" s="168"/>
      <c r="BY37" s="169"/>
      <c r="BZ37" s="169"/>
      <c r="CF37" s="167"/>
      <c r="CG37" s="168"/>
      <c r="CM37" s="169"/>
      <c r="CN37" s="169"/>
    </row>
  </sheetData>
  <mergeCells count="256">
    <mergeCell ref="S23:Z24"/>
    <mergeCell ref="AC23:AG24"/>
    <mergeCell ref="AD5:AD6"/>
    <mergeCell ref="AB5:AB6"/>
    <mergeCell ref="A2:BA2"/>
    <mergeCell ref="A4:A7"/>
    <mergeCell ref="B4:E4"/>
    <mergeCell ref="G4:I4"/>
    <mergeCell ref="K4:N4"/>
    <mergeCell ref="O4:R4"/>
    <mergeCell ref="T4:V4"/>
    <mergeCell ref="X4:Z4"/>
    <mergeCell ref="AK4:AM4"/>
    <mergeCell ref="AX4:BA4"/>
    <mergeCell ref="C5:C6"/>
    <mergeCell ref="D5:D6"/>
    <mergeCell ref="E5:E6"/>
    <mergeCell ref="F5:F6"/>
    <mergeCell ref="G5:G6"/>
    <mergeCell ref="AB4:AE4"/>
    <mergeCell ref="AG4:AI4"/>
    <mergeCell ref="T5:T6"/>
    <mergeCell ref="AO4:AR4"/>
    <mergeCell ref="AT4:AV4"/>
    <mergeCell ref="K26:L27"/>
    <mergeCell ref="I5:I6"/>
    <mergeCell ref="J5:J6"/>
    <mergeCell ref="K5:K6"/>
    <mergeCell ref="L5:L6"/>
    <mergeCell ref="A8:BA8"/>
    <mergeCell ref="V26:W27"/>
    <mergeCell ref="A9:A11"/>
    <mergeCell ref="AD26:AE27"/>
    <mergeCell ref="B9:B11"/>
    <mergeCell ref="AK26:AL27"/>
    <mergeCell ref="AR26:AS27"/>
    <mergeCell ref="M5:M6"/>
    <mergeCell ref="A21:P22"/>
    <mergeCell ref="J23:N24"/>
    <mergeCell ref="W5:W6"/>
    <mergeCell ref="AF5:AF6"/>
    <mergeCell ref="AC5:AC6"/>
    <mergeCell ref="X5:X6"/>
    <mergeCell ref="Y5:Y6"/>
    <mergeCell ref="AA5:AA6"/>
    <mergeCell ref="C9:C11"/>
    <mergeCell ref="D9:D11"/>
    <mergeCell ref="B5:B6"/>
    <mergeCell ref="AJ5:AJ6"/>
    <mergeCell ref="AK5:AK6"/>
    <mergeCell ref="AV5:AV6"/>
    <mergeCell ref="H5:H6"/>
    <mergeCell ref="Z5:Z6"/>
    <mergeCell ref="N5:N6"/>
    <mergeCell ref="O5:O6"/>
    <mergeCell ref="P5:P6"/>
    <mergeCell ref="Q5:Q6"/>
    <mergeCell ref="R5:R6"/>
    <mergeCell ref="S5:S6"/>
    <mergeCell ref="U5:U6"/>
    <mergeCell ref="V5:V6"/>
    <mergeCell ref="E9:E11"/>
    <mergeCell ref="AX5:AX6"/>
    <mergeCell ref="AY5:AY6"/>
    <mergeCell ref="AZ5:AZ6"/>
    <mergeCell ref="M9:M11"/>
    <mergeCell ref="N9:N11"/>
    <mergeCell ref="O9:O11"/>
    <mergeCell ref="AB9:AB11"/>
    <mergeCell ref="AC9:AC11"/>
    <mergeCell ref="AU5:AU6"/>
    <mergeCell ref="AE5:AE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G5:AG6"/>
    <mergeCell ref="AZ9:AZ11"/>
    <mergeCell ref="AH5:AH6"/>
    <mergeCell ref="AI5:AI6"/>
    <mergeCell ref="BA5:BA6"/>
    <mergeCell ref="P9:P11"/>
    <mergeCell ref="Q9:Q11"/>
    <mergeCell ref="F9:F11"/>
    <mergeCell ref="G9:G11"/>
    <mergeCell ref="H9:H11"/>
    <mergeCell ref="I9:I11"/>
    <mergeCell ref="J9:J11"/>
    <mergeCell ref="K9:K11"/>
    <mergeCell ref="AT5:AT6"/>
    <mergeCell ref="AH9:AH11"/>
    <mergeCell ref="AI9:AI11"/>
    <mergeCell ref="AJ9:AJ11"/>
    <mergeCell ref="L9:L11"/>
    <mergeCell ref="W9:W11"/>
    <mergeCell ref="X9:X11"/>
    <mergeCell ref="Y9:Y11"/>
    <mergeCell ref="Z9:Z11"/>
    <mergeCell ref="S9:S11"/>
    <mergeCell ref="T9:T11"/>
    <mergeCell ref="U9:U11"/>
    <mergeCell ref="V9:V11"/>
    <mergeCell ref="R9:R11"/>
    <mergeCell ref="AY9:AY11"/>
    <mergeCell ref="BA9:BA11"/>
    <mergeCell ref="P13:P15"/>
    <mergeCell ref="Q13:Q15"/>
    <mergeCell ref="AV9:AV11"/>
    <mergeCell ref="AW9:AW11"/>
    <mergeCell ref="AP9:AP11"/>
    <mergeCell ref="AQ9:AQ11"/>
    <mergeCell ref="AR9:AR11"/>
    <mergeCell ref="AK9:AK11"/>
    <mergeCell ref="AL9:AL11"/>
    <mergeCell ref="AM9:AM11"/>
    <mergeCell ref="AX9:AX11"/>
    <mergeCell ref="AS9:AS11"/>
    <mergeCell ref="AT9:AT11"/>
    <mergeCell ref="AU9:AU11"/>
    <mergeCell ref="AA9:AA11"/>
    <mergeCell ref="AN9:AN11"/>
    <mergeCell ref="AO9:AO11"/>
    <mergeCell ref="AD9:AD11"/>
    <mergeCell ref="AE9:AE11"/>
    <mergeCell ref="AF9:AF11"/>
    <mergeCell ref="AG9:AG11"/>
    <mergeCell ref="AF13:AF15"/>
    <mergeCell ref="AG13:AG15"/>
    <mergeCell ref="J13:J15"/>
    <mergeCell ref="K13:K15"/>
    <mergeCell ref="L13:L15"/>
    <mergeCell ref="M13:M15"/>
    <mergeCell ref="N13:N15"/>
    <mergeCell ref="O13:O15"/>
    <mergeCell ref="A12:BA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Z13:Z15"/>
    <mergeCell ref="AA13:AA15"/>
    <mergeCell ref="AD13:AD15"/>
    <mergeCell ref="AE13:AE15"/>
    <mergeCell ref="AJ13:AJ15"/>
    <mergeCell ref="AK13:AK15"/>
    <mergeCell ref="AL13:AL15"/>
    <mergeCell ref="AM13:AM15"/>
    <mergeCell ref="S13:S15"/>
    <mergeCell ref="T13:T15"/>
    <mergeCell ref="U13:U15"/>
    <mergeCell ref="AB13:AB15"/>
    <mergeCell ref="AC13:AC15"/>
    <mergeCell ref="V13:V15"/>
    <mergeCell ref="W13:W15"/>
    <mergeCell ref="X13:X15"/>
    <mergeCell ref="Y13:Y15"/>
    <mergeCell ref="I17:I19"/>
    <mergeCell ref="J17:J19"/>
    <mergeCell ref="K17:K19"/>
    <mergeCell ref="L17:L19"/>
    <mergeCell ref="M17:M19"/>
    <mergeCell ref="AK17:AK19"/>
    <mergeCell ref="Z17:Z19"/>
    <mergeCell ref="AZ13:AZ15"/>
    <mergeCell ref="BA13:BA15"/>
    <mergeCell ref="AV13:AV15"/>
    <mergeCell ref="AW13:AW15"/>
    <mergeCell ref="AX13:AX15"/>
    <mergeCell ref="AY13:AY15"/>
    <mergeCell ref="AT13:AT15"/>
    <mergeCell ref="AU13:AU15"/>
    <mergeCell ref="AN13:AN15"/>
    <mergeCell ref="AO13:AO15"/>
    <mergeCell ref="AP13:AP15"/>
    <mergeCell ref="AQ13:AQ15"/>
    <mergeCell ref="AR13:AR15"/>
    <mergeCell ref="AS13:AS15"/>
    <mergeCell ref="AH13:AH15"/>
    <mergeCell ref="AI13:AI15"/>
    <mergeCell ref="R13:R15"/>
    <mergeCell ref="AC17:AC19"/>
    <mergeCell ref="AD17:AD19"/>
    <mergeCell ref="AE17:AE19"/>
    <mergeCell ref="X17:X19"/>
    <mergeCell ref="Y17:Y19"/>
    <mergeCell ref="AT17:AT19"/>
    <mergeCell ref="AU17:AU19"/>
    <mergeCell ref="A16:BA16"/>
    <mergeCell ref="A17:A19"/>
    <mergeCell ref="B17:B19"/>
    <mergeCell ref="C17:C19"/>
    <mergeCell ref="D17:D19"/>
    <mergeCell ref="E17:E19"/>
    <mergeCell ref="F17:F19"/>
    <mergeCell ref="G17:G19"/>
    <mergeCell ref="T17:T19"/>
    <mergeCell ref="U17:U19"/>
    <mergeCell ref="N17:N19"/>
    <mergeCell ref="O17:O19"/>
    <mergeCell ref="P17:P19"/>
    <mergeCell ref="Q17:Q19"/>
    <mergeCell ref="R17:R19"/>
    <mergeCell ref="S17:S19"/>
    <mergeCell ref="H17:H19"/>
    <mergeCell ref="A20:BA20"/>
    <mergeCell ref="AX17:AX19"/>
    <mergeCell ref="AY17:AY19"/>
    <mergeCell ref="AZ17:AZ19"/>
    <mergeCell ref="BA17:BA19"/>
    <mergeCell ref="AV17:AV19"/>
    <mergeCell ref="AW17:AW19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AF17:AF19"/>
    <mergeCell ref="AG17:AG19"/>
    <mergeCell ref="AH17:AH19"/>
    <mergeCell ref="AI17:AI19"/>
    <mergeCell ref="V17:V19"/>
    <mergeCell ref="W17:W19"/>
    <mergeCell ref="AJ17:AJ19"/>
    <mergeCell ref="AA17:AA19"/>
    <mergeCell ref="AB17:AB19"/>
    <mergeCell ref="CE34:CI34"/>
    <mergeCell ref="CL34:CO34"/>
    <mergeCell ref="CF36:CG37"/>
    <mergeCell ref="CM36:CN37"/>
    <mergeCell ref="AY36:AZ37"/>
    <mergeCell ref="BJ36:BK37"/>
    <mergeCell ref="BR36:BS37"/>
    <mergeCell ref="BY36:BZ37"/>
    <mergeCell ref="AQ23:AU24"/>
    <mergeCell ref="AX23:BA24"/>
    <mergeCell ref="AO34:BD34"/>
    <mergeCell ref="BG34:BN34"/>
    <mergeCell ref="BQ34:BU34"/>
    <mergeCell ref="BX34:CB34"/>
    <mergeCell ref="AY26:AZ27"/>
    <mergeCell ref="AK29:AO30"/>
    <mergeCell ref="AK31:AL32"/>
    <mergeCell ref="AJ23:AN24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colBreaks count="1" manualBreakCount="1">
    <brk id="5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K13"/>
  <sheetViews>
    <sheetView view="pageBreakPreview" zoomScale="90" zoomScaleNormal="90" zoomScaleSheetLayoutView="90" workbookViewId="0">
      <selection activeCell="Q21" sqref="Q21"/>
    </sheetView>
  </sheetViews>
  <sheetFormatPr defaultRowHeight="12.75"/>
  <sheetData>
    <row r="1" spans="4:11">
      <c r="D1" s="243" t="s">
        <v>287</v>
      </c>
      <c r="E1" s="243"/>
      <c r="F1" s="243"/>
      <c r="G1" s="243"/>
      <c r="H1" s="243"/>
      <c r="I1" s="243"/>
      <c r="J1" s="243"/>
      <c r="K1" s="243"/>
    </row>
    <row r="11" spans="4:11" ht="18.75" customHeight="1"/>
    <row r="12" spans="4:11" ht="18.75" customHeight="1"/>
    <row r="13" spans="4:11" ht="18.75" customHeight="1"/>
  </sheetData>
  <mergeCells count="1">
    <mergeCell ref="D1:K1"/>
  </mergeCells>
  <phoneticPr fontId="30" type="noConversion"/>
  <pageMargins left="0.11811023622047245" right="0" top="0.35433070866141736" bottom="0.15748031496062992" header="0" footer="0"/>
  <pageSetup paperSize="9" orientation="landscape" r:id="rId1"/>
  <legacyDrawing r:id="rId2"/>
  <oleObjects>
    <oleObject progId="Word.Document.12" shapeId="307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O90"/>
  <sheetViews>
    <sheetView view="pageBreakPreview" topLeftCell="A13" zoomScale="70" zoomScaleNormal="90" zoomScaleSheetLayoutView="70" workbookViewId="0">
      <selection activeCell="CB46" sqref="CB46"/>
    </sheetView>
  </sheetViews>
  <sheetFormatPr defaultRowHeight="12.75"/>
  <cols>
    <col min="1" max="1" width="2.28515625" style="2" customWidth="1"/>
    <col min="2" max="2" width="2.5703125" style="2" customWidth="1"/>
    <col min="3" max="3" width="3.5703125" style="2" customWidth="1"/>
    <col min="4" max="4" width="2.85546875" style="2" customWidth="1"/>
    <col min="5" max="8" width="3" style="2" customWidth="1"/>
    <col min="9" max="9" width="2.85546875" style="2" customWidth="1"/>
    <col min="10" max="10" width="3.5703125" style="2" customWidth="1"/>
    <col min="11" max="11" width="3.42578125" style="2" customWidth="1"/>
    <col min="12" max="12" width="2.85546875" style="2" customWidth="1"/>
    <col min="13" max="14" width="3" style="2" customWidth="1"/>
    <col min="15" max="15" width="5.42578125" style="2" customWidth="1"/>
    <col min="16" max="16" width="4.140625" style="2" customWidth="1"/>
    <col min="17" max="17" width="3.140625" style="2" customWidth="1"/>
    <col min="18" max="18" width="10.85546875" style="2" customWidth="1"/>
    <col min="19" max="19" width="4.85546875" style="2" hidden="1" customWidth="1"/>
    <col min="20" max="20" width="1.140625" style="2" hidden="1" customWidth="1"/>
    <col min="21" max="21" width="3.28515625" style="2" hidden="1" customWidth="1"/>
    <col min="22" max="22" width="1.28515625" style="2" hidden="1" customWidth="1"/>
    <col min="23" max="23" width="3.140625" style="2" hidden="1" customWidth="1"/>
    <col min="24" max="24" width="3" style="2" hidden="1" customWidth="1"/>
    <col min="25" max="25" width="2.85546875" style="2" hidden="1" customWidth="1"/>
    <col min="26" max="27" width="3.140625" style="2" hidden="1" customWidth="1"/>
    <col min="28" max="28" width="3.5703125" style="2" hidden="1" customWidth="1"/>
    <col min="29" max="29" width="2.7109375" style="2" hidden="1" customWidth="1"/>
    <col min="30" max="30" width="3.140625" style="2" hidden="1" customWidth="1"/>
    <col min="31" max="31" width="3" style="2" hidden="1" customWidth="1"/>
    <col min="32" max="32" width="6.28515625" style="2" hidden="1" customWidth="1"/>
    <col min="33" max="35" width="6.28515625" style="2" customWidth="1"/>
    <col min="36" max="36" width="4.5703125" style="2" customWidth="1"/>
    <col min="37" max="37" width="4.28515625" style="2" customWidth="1"/>
    <col min="38" max="38" width="2" style="2" customWidth="1"/>
    <col min="39" max="39" width="2.140625" style="2" hidden="1" customWidth="1"/>
    <col min="40" max="40" width="3" style="2" hidden="1" customWidth="1"/>
    <col min="41" max="41" width="3.28515625" style="2" hidden="1" customWidth="1"/>
    <col min="42" max="42" width="3.140625" style="2" customWidth="1"/>
    <col min="43" max="43" width="5.140625" style="2" customWidth="1"/>
    <col min="44" max="44" width="2.140625" style="2" customWidth="1"/>
    <col min="45" max="47" width="3.28515625" style="2" hidden="1" customWidth="1"/>
    <col min="48" max="48" width="3.42578125" style="22" customWidth="1"/>
    <col min="49" max="49" width="8.28515625" style="22" customWidth="1"/>
    <col min="50" max="50" width="2.140625" style="22" customWidth="1"/>
    <col min="51" max="51" width="4.28515625" style="2" customWidth="1"/>
    <col min="52" max="53" width="4.140625" style="2" customWidth="1"/>
    <col min="54" max="54" width="3.5703125" style="2" customWidth="1"/>
    <col min="55" max="55" width="2.7109375" style="2" customWidth="1"/>
    <col min="56" max="57" width="3.28515625" style="2" customWidth="1"/>
    <col min="58" max="58" width="1.140625" style="2" customWidth="1"/>
    <col min="59" max="59" width="0.7109375" style="2" customWidth="1"/>
    <col min="60" max="60" width="2.28515625" style="2" hidden="1" customWidth="1"/>
    <col min="61" max="61" width="1.28515625" style="2" customWidth="1"/>
    <col min="62" max="62" width="4.28515625" style="2" customWidth="1"/>
    <col min="63" max="63" width="3" style="2" bestFit="1" customWidth="1"/>
    <col min="64" max="64" width="3" style="2" customWidth="1"/>
    <col min="65" max="65" width="2.42578125" style="2" customWidth="1"/>
    <col min="66" max="66" width="5.28515625" style="2" customWidth="1"/>
    <col min="67" max="67" width="2.85546875" style="2" customWidth="1"/>
    <col min="68" max="68" width="3.42578125" style="2" customWidth="1"/>
    <col min="69" max="69" width="8.140625" style="2" customWidth="1"/>
    <col min="70" max="70" width="2.5703125" style="2" customWidth="1"/>
    <col min="71" max="71" width="2.42578125" style="2" customWidth="1"/>
    <col min="72" max="72" width="3.85546875" style="2" customWidth="1"/>
    <col min="73" max="73" width="2.85546875" style="2" customWidth="1"/>
    <col min="74" max="74" width="3.42578125" style="2" customWidth="1"/>
    <col min="75" max="75" width="1.7109375" style="2" customWidth="1"/>
    <col min="76" max="76" width="5.5703125" style="2" customWidth="1"/>
    <col min="77" max="77" width="8.28515625" style="3" customWidth="1"/>
    <col min="78" max="78" width="8.85546875" style="2" customWidth="1"/>
    <col min="79" max="79" width="7.42578125" style="2" customWidth="1"/>
    <col min="80" max="80" width="33.7109375" style="2" customWidth="1"/>
    <col min="81" max="81" width="5.140625" style="2" customWidth="1"/>
    <col min="82" max="16384" width="9.140625" style="2"/>
  </cols>
  <sheetData>
    <row r="1" spans="1:79" s="35" customFormat="1" ht="25.5" customHeight="1" thickBot="1">
      <c r="A1" s="395" t="s">
        <v>306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6"/>
      <c r="AH1" s="396"/>
      <c r="AI1" s="396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</row>
    <row r="2" spans="1:79" ht="60.75" customHeight="1">
      <c r="A2" s="403" t="s">
        <v>0</v>
      </c>
      <c r="B2" s="404"/>
      <c r="C2" s="404"/>
      <c r="D2" s="404"/>
      <c r="E2" s="404"/>
      <c r="F2" s="412" t="s">
        <v>26</v>
      </c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310" t="s">
        <v>25</v>
      </c>
      <c r="AH2" s="311"/>
      <c r="AI2" s="312"/>
      <c r="AJ2" s="398" t="s">
        <v>10</v>
      </c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2"/>
      <c r="AV2" s="397" t="s">
        <v>12</v>
      </c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8"/>
      <c r="BJ2" s="423" t="s">
        <v>7</v>
      </c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424"/>
    </row>
    <row r="3" spans="1:79" ht="42.75" customHeight="1">
      <c r="A3" s="405"/>
      <c r="B3" s="328"/>
      <c r="C3" s="328"/>
      <c r="D3" s="328"/>
      <c r="E3" s="328"/>
      <c r="F3" s="414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313" t="s">
        <v>263</v>
      </c>
      <c r="AH3" s="313" t="s">
        <v>264</v>
      </c>
      <c r="AI3" s="313" t="s">
        <v>265</v>
      </c>
      <c r="AJ3" s="406" t="s">
        <v>13</v>
      </c>
      <c r="AK3" s="407"/>
      <c r="AL3" s="407"/>
      <c r="AM3" s="407"/>
      <c r="AN3" s="407"/>
      <c r="AO3" s="408"/>
      <c r="AP3" s="406" t="s">
        <v>11</v>
      </c>
      <c r="AQ3" s="407"/>
      <c r="AR3" s="407"/>
      <c r="AS3" s="407"/>
      <c r="AT3" s="407"/>
      <c r="AU3" s="408"/>
      <c r="AV3" s="282" t="s">
        <v>3</v>
      </c>
      <c r="AW3" s="282"/>
      <c r="AX3" s="282"/>
      <c r="AY3" s="282" t="s">
        <v>1</v>
      </c>
      <c r="AZ3" s="282"/>
      <c r="BA3" s="282"/>
      <c r="BB3" s="282"/>
      <c r="BC3" s="282"/>
      <c r="BD3" s="282"/>
      <c r="BE3" s="282"/>
      <c r="BF3" s="282"/>
      <c r="BG3" s="282"/>
      <c r="BH3" s="282"/>
      <c r="BI3" s="419"/>
      <c r="BJ3" s="405" t="s">
        <v>14</v>
      </c>
      <c r="BK3" s="328"/>
      <c r="BL3" s="328"/>
      <c r="BM3" s="328"/>
      <c r="BN3" s="328"/>
      <c r="BO3" s="328"/>
      <c r="BP3" s="399" t="s">
        <v>8</v>
      </c>
      <c r="BQ3" s="328"/>
      <c r="BR3" s="328"/>
      <c r="BS3" s="328"/>
      <c r="BT3" s="328"/>
      <c r="BU3" s="328"/>
      <c r="BV3" s="328" t="s">
        <v>2</v>
      </c>
      <c r="BW3" s="328"/>
      <c r="BX3" s="328"/>
      <c r="BY3" s="328"/>
      <c r="BZ3" s="425"/>
    </row>
    <row r="4" spans="1:79" ht="79.5" customHeight="1">
      <c r="A4" s="405"/>
      <c r="B4" s="328"/>
      <c r="C4" s="328"/>
      <c r="D4" s="328"/>
      <c r="E4" s="328"/>
      <c r="F4" s="416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313"/>
      <c r="AH4" s="313"/>
      <c r="AI4" s="313"/>
      <c r="AJ4" s="409"/>
      <c r="AK4" s="410"/>
      <c r="AL4" s="410"/>
      <c r="AM4" s="410"/>
      <c r="AN4" s="410"/>
      <c r="AO4" s="411"/>
      <c r="AP4" s="409"/>
      <c r="AQ4" s="410"/>
      <c r="AR4" s="410"/>
      <c r="AS4" s="410"/>
      <c r="AT4" s="410"/>
      <c r="AU4" s="411"/>
      <c r="AV4" s="282"/>
      <c r="AW4" s="282"/>
      <c r="AX4" s="282"/>
      <c r="AY4" s="282" t="s">
        <v>272</v>
      </c>
      <c r="AZ4" s="282"/>
      <c r="BA4" s="282"/>
      <c r="BB4" s="420" t="s">
        <v>6</v>
      </c>
      <c r="BC4" s="421"/>
      <c r="BD4" s="421"/>
      <c r="BE4" s="421"/>
      <c r="BF4" s="421"/>
      <c r="BG4" s="421"/>
      <c r="BH4" s="421"/>
      <c r="BI4" s="422"/>
      <c r="BJ4" s="418" t="s">
        <v>81</v>
      </c>
      <c r="BK4" s="282"/>
      <c r="BL4" s="282"/>
      <c r="BM4" s="282" t="s">
        <v>82</v>
      </c>
      <c r="BN4" s="282"/>
      <c r="BO4" s="282"/>
      <c r="BP4" s="400" t="s">
        <v>83</v>
      </c>
      <c r="BQ4" s="282"/>
      <c r="BR4" s="282"/>
      <c r="BS4" s="282" t="s">
        <v>203</v>
      </c>
      <c r="BT4" s="282"/>
      <c r="BU4" s="282"/>
      <c r="BV4" s="282" t="s">
        <v>205</v>
      </c>
      <c r="BW4" s="282"/>
      <c r="BX4" s="282"/>
      <c r="BY4" s="85" t="s">
        <v>204</v>
      </c>
      <c r="BZ4" s="37" t="s">
        <v>96</v>
      </c>
    </row>
    <row r="5" spans="1:79" s="6" customFormat="1" ht="21" customHeight="1">
      <c r="A5" s="379">
        <v>1</v>
      </c>
      <c r="B5" s="380"/>
      <c r="C5" s="380"/>
      <c r="D5" s="380"/>
      <c r="E5" s="380"/>
      <c r="F5" s="302">
        <v>2</v>
      </c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8"/>
      <c r="AH5" s="38"/>
      <c r="AI5" s="38"/>
      <c r="AJ5" s="302">
        <v>4</v>
      </c>
      <c r="AK5" s="303"/>
      <c r="AL5" s="303"/>
      <c r="AM5" s="303"/>
      <c r="AN5" s="303"/>
      <c r="AO5" s="329"/>
      <c r="AP5" s="302">
        <v>5</v>
      </c>
      <c r="AQ5" s="303"/>
      <c r="AR5" s="303"/>
      <c r="AS5" s="303"/>
      <c r="AT5" s="303"/>
      <c r="AU5" s="329"/>
      <c r="AV5" s="302">
        <v>6</v>
      </c>
      <c r="AW5" s="303"/>
      <c r="AX5" s="329"/>
      <c r="AY5" s="302">
        <v>7</v>
      </c>
      <c r="AZ5" s="303"/>
      <c r="BA5" s="329"/>
      <c r="BB5" s="302">
        <v>8</v>
      </c>
      <c r="BC5" s="303"/>
      <c r="BD5" s="303"/>
      <c r="BE5" s="303"/>
      <c r="BF5" s="303"/>
      <c r="BG5" s="303"/>
      <c r="BH5" s="303"/>
      <c r="BI5" s="391"/>
      <c r="BJ5" s="332">
        <v>9</v>
      </c>
      <c r="BK5" s="303"/>
      <c r="BL5" s="329"/>
      <c r="BM5" s="302">
        <v>10</v>
      </c>
      <c r="BN5" s="303"/>
      <c r="BO5" s="329"/>
      <c r="BP5" s="303">
        <v>11</v>
      </c>
      <c r="BQ5" s="303"/>
      <c r="BR5" s="329"/>
      <c r="BS5" s="302">
        <v>12</v>
      </c>
      <c r="BT5" s="303"/>
      <c r="BU5" s="329"/>
      <c r="BV5" s="302">
        <v>13</v>
      </c>
      <c r="BW5" s="303"/>
      <c r="BX5" s="329"/>
      <c r="BY5" s="38">
        <v>14</v>
      </c>
      <c r="BZ5" s="39">
        <v>15</v>
      </c>
    </row>
    <row r="6" spans="1:79" s="7" customFormat="1" ht="19.5" customHeight="1">
      <c r="A6" s="376" t="s">
        <v>31</v>
      </c>
      <c r="B6" s="377"/>
      <c r="C6" s="377"/>
      <c r="D6" s="377"/>
      <c r="E6" s="377"/>
      <c r="F6" s="305" t="s">
        <v>28</v>
      </c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104"/>
      <c r="AH6" s="104"/>
      <c r="AI6" s="104"/>
      <c r="AJ6" s="275">
        <f>AJ7+AJ23</f>
        <v>3078</v>
      </c>
      <c r="AK6" s="275"/>
      <c r="AL6" s="275"/>
      <c r="AM6" s="275">
        <f>AM7+AM23</f>
        <v>0</v>
      </c>
      <c r="AN6" s="275"/>
      <c r="AO6" s="275"/>
      <c r="AP6" s="275">
        <f>AP7+AP23</f>
        <v>1026</v>
      </c>
      <c r="AQ6" s="275"/>
      <c r="AR6" s="275"/>
      <c r="AS6" s="275">
        <f>AS8+AS9+AS10+AS11+AS12+AS13+AS14+AS15+AS16+AS17+AS18+AS19+AS20+AS21+AS22</f>
        <v>0</v>
      </c>
      <c r="AT6" s="275"/>
      <c r="AU6" s="275"/>
      <c r="AV6" s="275">
        <f>AV7+AV23</f>
        <v>2052</v>
      </c>
      <c r="AW6" s="275"/>
      <c r="AX6" s="275"/>
      <c r="AY6" s="275">
        <f>AY7+AY23</f>
        <v>1048</v>
      </c>
      <c r="AZ6" s="275"/>
      <c r="BA6" s="275"/>
      <c r="BB6" s="272">
        <f>BB7+BB23</f>
        <v>977</v>
      </c>
      <c r="BC6" s="273"/>
      <c r="BD6" s="273"/>
      <c r="BE6" s="273"/>
      <c r="BF6" s="273"/>
      <c r="BG6" s="273"/>
      <c r="BH6" s="273"/>
      <c r="BI6" s="309"/>
      <c r="BJ6" s="392">
        <f>BJ7+BJ23</f>
        <v>476</v>
      </c>
      <c r="BK6" s="275"/>
      <c r="BL6" s="272"/>
      <c r="BM6" s="392">
        <f>BM7+BM23</f>
        <v>459</v>
      </c>
      <c r="BN6" s="275"/>
      <c r="BO6" s="272"/>
      <c r="BP6" s="392">
        <f>BP7+BP23</f>
        <v>417</v>
      </c>
      <c r="BQ6" s="275"/>
      <c r="BR6" s="272"/>
      <c r="BS6" s="392">
        <f>BS7+BS23</f>
        <v>455</v>
      </c>
      <c r="BT6" s="275"/>
      <c r="BU6" s="272"/>
      <c r="BV6" s="392">
        <f>BV7+BV23</f>
        <v>245</v>
      </c>
      <c r="BW6" s="275"/>
      <c r="BX6" s="272"/>
      <c r="BY6" s="32"/>
      <c r="BZ6" s="89"/>
      <c r="CA6" s="20"/>
    </row>
    <row r="7" spans="1:79" s="7" customFormat="1" ht="19.5" customHeight="1">
      <c r="A7" s="376"/>
      <c r="B7" s="377"/>
      <c r="C7" s="377"/>
      <c r="D7" s="377"/>
      <c r="E7" s="377"/>
      <c r="F7" s="305" t="s">
        <v>314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137"/>
      <c r="AH7" s="137"/>
      <c r="AI7" s="138"/>
      <c r="AJ7" s="275">
        <f>AJ8+AJ9+AJ10+AJ11+AJ12+AJ13+AJ14+AJ15+AJ16+AJ17+AJ18+AJ19+AJ20+AJ21+AJ22</f>
        <v>2808</v>
      </c>
      <c r="AK7" s="275"/>
      <c r="AL7" s="275"/>
      <c r="AM7" s="135"/>
      <c r="AN7" s="135"/>
      <c r="AO7" s="136"/>
      <c r="AP7" s="272">
        <f>AP8+AP9+AP10+AP11+AP12+AP13+AP14+AP15+AP16+AP17+AP18+AP19+AP20+AP21+AP22</f>
        <v>936</v>
      </c>
      <c r="AQ7" s="273"/>
      <c r="AR7" s="273"/>
      <c r="AS7" s="135"/>
      <c r="AT7" s="135"/>
      <c r="AU7" s="136"/>
      <c r="AV7" s="272">
        <f>AV8+AV9+AV10+AV11+AV12+AV13+AV14+AV15+AV16+AV17+AV18+AV19+AV20+AV21+AV22</f>
        <v>1872</v>
      </c>
      <c r="AW7" s="273"/>
      <c r="AX7" s="274"/>
      <c r="AY7" s="272">
        <f>AY8+AY9+AY10+AY11+AY12+AY13+AY14+AY15+AY16+AY17+AY18+AY19+AY20+AY21+AY22</f>
        <v>994</v>
      </c>
      <c r="AZ7" s="273"/>
      <c r="BA7" s="274"/>
      <c r="BB7" s="272">
        <f>BB8+BB9+BB10+BB11+BB12+BB13+BB14+BB15+BB16+BB17+BB18+BB19+BB20+BB21+BB22</f>
        <v>878</v>
      </c>
      <c r="BC7" s="273"/>
      <c r="BD7" s="273"/>
      <c r="BE7" s="273"/>
      <c r="BF7" s="273"/>
      <c r="BG7" s="273"/>
      <c r="BH7" s="273"/>
      <c r="BI7" s="274"/>
      <c r="BJ7" s="275">
        <f>BJ8+BJ9+BJ10+BJ11+BJ12+BJ13+BJ14+BJ19+BJ20+BJ22</f>
        <v>459</v>
      </c>
      <c r="BK7" s="275"/>
      <c r="BL7" s="275"/>
      <c r="BM7" s="275">
        <f>BM8+BM9+BM10+BM11+BM12+BM13+BM14+BM19+BM20+BM22</f>
        <v>436</v>
      </c>
      <c r="BN7" s="275"/>
      <c r="BO7" s="275"/>
      <c r="BP7" s="275">
        <f>BP8+BP9+BP10+BP11+BP12+BP14+BP15+BP19+BP22</f>
        <v>400</v>
      </c>
      <c r="BQ7" s="275"/>
      <c r="BR7" s="275"/>
      <c r="BS7" s="275">
        <f>BS8+BS9+BS10+BS11+BS12+BS15+BS19+BS21+BS22</f>
        <v>433</v>
      </c>
      <c r="BT7" s="275"/>
      <c r="BU7" s="275"/>
      <c r="BV7" s="275">
        <f>BV8+BV9+BV10+BV11+BV12+BV13+BV14+BV15+BV16+BV17+BV18+BV19+BV20+BV21+BV22</f>
        <v>144</v>
      </c>
      <c r="BW7" s="275"/>
      <c r="BX7" s="275"/>
      <c r="BY7" s="32"/>
      <c r="BZ7" s="89"/>
      <c r="CA7" s="20"/>
    </row>
    <row r="8" spans="1:79" ht="19.5" customHeight="1">
      <c r="A8" s="297" t="s">
        <v>39</v>
      </c>
      <c r="B8" s="298"/>
      <c r="C8" s="298"/>
      <c r="D8" s="298"/>
      <c r="E8" s="298"/>
      <c r="F8" s="249" t="s">
        <v>295</v>
      </c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119">
        <v>4</v>
      </c>
      <c r="AH8" s="119"/>
      <c r="AI8" s="252">
        <v>2</v>
      </c>
      <c r="AJ8" s="245">
        <f>AP8+AV8</f>
        <v>172</v>
      </c>
      <c r="AK8" s="246"/>
      <c r="AL8" s="246"/>
      <c r="AM8" s="246"/>
      <c r="AN8" s="246"/>
      <c r="AO8" s="247"/>
      <c r="AP8" s="245">
        <v>58</v>
      </c>
      <c r="AQ8" s="246"/>
      <c r="AR8" s="246"/>
      <c r="AS8" s="246"/>
      <c r="AT8" s="246"/>
      <c r="AU8" s="247"/>
      <c r="AV8" s="244">
        <f>BJ8+BM8+BP8+BS8+BV8+BY8+BZ8</f>
        <v>114</v>
      </c>
      <c r="AW8" s="244"/>
      <c r="AX8" s="244"/>
      <c r="AY8" s="248">
        <v>100</v>
      </c>
      <c r="AZ8" s="248"/>
      <c r="BA8" s="248"/>
      <c r="BB8" s="245">
        <f>AV8-AY8</f>
        <v>14</v>
      </c>
      <c r="BC8" s="246"/>
      <c r="BD8" s="246"/>
      <c r="BE8" s="246"/>
      <c r="BF8" s="246"/>
      <c r="BG8" s="246"/>
      <c r="BH8" s="246"/>
      <c r="BI8" s="251"/>
      <c r="BJ8" s="334">
        <v>34</v>
      </c>
      <c r="BK8" s="248"/>
      <c r="BL8" s="245"/>
      <c r="BM8" s="248">
        <v>23</v>
      </c>
      <c r="BN8" s="248"/>
      <c r="BO8" s="248"/>
      <c r="BP8" s="248">
        <v>34</v>
      </c>
      <c r="BQ8" s="248"/>
      <c r="BR8" s="248"/>
      <c r="BS8" s="248">
        <v>23</v>
      </c>
      <c r="BT8" s="248"/>
      <c r="BU8" s="248"/>
      <c r="BV8" s="248"/>
      <c r="BW8" s="248"/>
      <c r="BX8" s="248"/>
      <c r="BY8" s="29"/>
      <c r="BZ8" s="13"/>
      <c r="CA8" s="20"/>
    </row>
    <row r="9" spans="1:79" ht="19.5" customHeight="1">
      <c r="A9" s="297" t="s">
        <v>40</v>
      </c>
      <c r="B9" s="298"/>
      <c r="C9" s="298"/>
      <c r="D9" s="298"/>
      <c r="E9" s="298"/>
      <c r="F9" s="249" t="s">
        <v>296</v>
      </c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119">
        <v>4</v>
      </c>
      <c r="AH9" s="119"/>
      <c r="AI9" s="253"/>
      <c r="AJ9" s="245">
        <f>AP9+AV9</f>
        <v>255</v>
      </c>
      <c r="AK9" s="246"/>
      <c r="AL9" s="246"/>
      <c r="AM9" s="246"/>
      <c r="AN9" s="246"/>
      <c r="AO9" s="247"/>
      <c r="AP9" s="245">
        <v>84</v>
      </c>
      <c r="AQ9" s="246"/>
      <c r="AR9" s="246"/>
      <c r="AS9" s="246"/>
      <c r="AT9" s="246"/>
      <c r="AU9" s="247"/>
      <c r="AV9" s="244">
        <f>BJ9+BM9+BP9+BS9+BV9+BY9+BZ9</f>
        <v>171</v>
      </c>
      <c r="AW9" s="244"/>
      <c r="AX9" s="244"/>
      <c r="AY9" s="248">
        <v>101</v>
      </c>
      <c r="AZ9" s="248"/>
      <c r="BA9" s="248"/>
      <c r="BB9" s="245">
        <f>AV9-AY9</f>
        <v>70</v>
      </c>
      <c r="BC9" s="246"/>
      <c r="BD9" s="246"/>
      <c r="BE9" s="246"/>
      <c r="BF9" s="246"/>
      <c r="BG9" s="246"/>
      <c r="BH9" s="246"/>
      <c r="BI9" s="251"/>
      <c r="BJ9" s="334">
        <v>51</v>
      </c>
      <c r="BK9" s="248"/>
      <c r="BL9" s="245"/>
      <c r="BM9" s="248">
        <v>46</v>
      </c>
      <c r="BN9" s="248"/>
      <c r="BO9" s="248"/>
      <c r="BP9" s="248">
        <v>34</v>
      </c>
      <c r="BQ9" s="248"/>
      <c r="BR9" s="248"/>
      <c r="BS9" s="248">
        <v>40</v>
      </c>
      <c r="BT9" s="248"/>
      <c r="BU9" s="248"/>
      <c r="BV9" s="248"/>
      <c r="BW9" s="248"/>
      <c r="BX9" s="248"/>
      <c r="BY9" s="29"/>
      <c r="BZ9" s="13"/>
      <c r="CA9" s="20"/>
    </row>
    <row r="10" spans="1:79" ht="21.75" customHeight="1">
      <c r="A10" s="297" t="s">
        <v>41</v>
      </c>
      <c r="B10" s="298"/>
      <c r="C10" s="298"/>
      <c r="D10" s="298"/>
      <c r="E10" s="298"/>
      <c r="F10" s="249" t="s">
        <v>32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119"/>
      <c r="AH10" s="119"/>
      <c r="AI10" s="119">
        <v>4</v>
      </c>
      <c r="AJ10" s="245">
        <f t="shared" ref="AJ10:AJ18" si="0">AP10+AV10</f>
        <v>258</v>
      </c>
      <c r="AK10" s="246"/>
      <c r="AL10" s="246"/>
      <c r="AM10" s="246"/>
      <c r="AN10" s="246"/>
      <c r="AO10" s="247"/>
      <c r="AP10" s="245">
        <v>87</v>
      </c>
      <c r="AQ10" s="246"/>
      <c r="AR10" s="246"/>
      <c r="AS10" s="246"/>
      <c r="AT10" s="246"/>
      <c r="AU10" s="247"/>
      <c r="AV10" s="244">
        <f t="shared" ref="AV10:AV18" si="1">BJ10+BM10+BP10+BS10+BV10+BY10+BZ10</f>
        <v>171</v>
      </c>
      <c r="AW10" s="244"/>
      <c r="AX10" s="244"/>
      <c r="AY10" s="248">
        <v>0</v>
      </c>
      <c r="AZ10" s="248"/>
      <c r="BA10" s="248"/>
      <c r="BB10" s="245">
        <f t="shared" ref="BB10:BB18" si="2">AV10-AY10</f>
        <v>171</v>
      </c>
      <c r="BC10" s="246"/>
      <c r="BD10" s="246"/>
      <c r="BE10" s="246"/>
      <c r="BF10" s="246"/>
      <c r="BG10" s="246"/>
      <c r="BH10" s="246"/>
      <c r="BI10" s="251"/>
      <c r="BJ10" s="334">
        <v>68</v>
      </c>
      <c r="BK10" s="248"/>
      <c r="BL10" s="245"/>
      <c r="BM10" s="248">
        <v>23</v>
      </c>
      <c r="BN10" s="248"/>
      <c r="BO10" s="248"/>
      <c r="BP10" s="248">
        <v>34</v>
      </c>
      <c r="BQ10" s="248"/>
      <c r="BR10" s="248"/>
      <c r="BS10" s="248">
        <v>46</v>
      </c>
      <c r="BT10" s="248"/>
      <c r="BU10" s="248"/>
      <c r="BV10" s="248"/>
      <c r="BW10" s="248"/>
      <c r="BX10" s="248"/>
      <c r="BY10" s="29"/>
      <c r="BZ10" s="13"/>
      <c r="CA10" s="20"/>
    </row>
    <row r="11" spans="1:79" ht="21.75" customHeight="1">
      <c r="A11" s="297" t="s">
        <v>42</v>
      </c>
      <c r="B11" s="298"/>
      <c r="C11" s="298"/>
      <c r="D11" s="298"/>
      <c r="E11" s="298"/>
      <c r="F11" s="249" t="s">
        <v>16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119"/>
      <c r="AH11" s="119"/>
      <c r="AI11" s="119">
        <v>4</v>
      </c>
      <c r="AJ11" s="245">
        <f t="shared" si="0"/>
        <v>256</v>
      </c>
      <c r="AK11" s="246"/>
      <c r="AL11" s="246"/>
      <c r="AM11" s="246"/>
      <c r="AN11" s="246"/>
      <c r="AO11" s="247"/>
      <c r="AP11" s="245">
        <v>85</v>
      </c>
      <c r="AQ11" s="246"/>
      <c r="AR11" s="246"/>
      <c r="AS11" s="246"/>
      <c r="AT11" s="246"/>
      <c r="AU11" s="247"/>
      <c r="AV11" s="244">
        <f t="shared" si="1"/>
        <v>171</v>
      </c>
      <c r="AW11" s="244"/>
      <c r="AX11" s="244"/>
      <c r="AY11" s="248">
        <v>140</v>
      </c>
      <c r="AZ11" s="248"/>
      <c r="BA11" s="248"/>
      <c r="BB11" s="245">
        <f>AV11-AY11</f>
        <v>31</v>
      </c>
      <c r="BC11" s="246"/>
      <c r="BD11" s="246"/>
      <c r="BE11" s="246"/>
      <c r="BF11" s="246"/>
      <c r="BG11" s="246"/>
      <c r="BH11" s="246"/>
      <c r="BI11" s="251"/>
      <c r="BJ11" s="334">
        <v>36</v>
      </c>
      <c r="BK11" s="248"/>
      <c r="BL11" s="245"/>
      <c r="BM11" s="248">
        <v>56</v>
      </c>
      <c r="BN11" s="248"/>
      <c r="BO11" s="248"/>
      <c r="BP11" s="248">
        <v>45</v>
      </c>
      <c r="BQ11" s="248"/>
      <c r="BR11" s="248"/>
      <c r="BS11" s="248">
        <v>34</v>
      </c>
      <c r="BT11" s="248"/>
      <c r="BU11" s="248"/>
      <c r="BV11" s="248"/>
      <c r="BW11" s="248"/>
      <c r="BX11" s="248"/>
      <c r="BY11" s="29"/>
      <c r="BZ11" s="13"/>
      <c r="CA11" s="20"/>
    </row>
    <row r="12" spans="1:79" ht="21.75" customHeight="1">
      <c r="A12" s="297" t="s">
        <v>43</v>
      </c>
      <c r="B12" s="298"/>
      <c r="C12" s="298"/>
      <c r="D12" s="298"/>
      <c r="E12" s="298"/>
      <c r="F12" s="249" t="s">
        <v>17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119"/>
      <c r="AH12" s="120" t="s">
        <v>273</v>
      </c>
      <c r="AI12" s="120"/>
      <c r="AJ12" s="245">
        <f t="shared" si="0"/>
        <v>256</v>
      </c>
      <c r="AK12" s="246"/>
      <c r="AL12" s="246"/>
      <c r="AM12" s="246"/>
      <c r="AN12" s="246"/>
      <c r="AO12" s="247"/>
      <c r="AP12" s="245">
        <v>85</v>
      </c>
      <c r="AQ12" s="246"/>
      <c r="AR12" s="246"/>
      <c r="AS12" s="246"/>
      <c r="AT12" s="246"/>
      <c r="AU12" s="247"/>
      <c r="AV12" s="244">
        <f t="shared" si="1"/>
        <v>171</v>
      </c>
      <c r="AW12" s="244"/>
      <c r="AX12" s="244"/>
      <c r="AY12" s="248">
        <v>0</v>
      </c>
      <c r="AZ12" s="248"/>
      <c r="BA12" s="248"/>
      <c r="BB12" s="245">
        <v>171</v>
      </c>
      <c r="BC12" s="246"/>
      <c r="BD12" s="246"/>
      <c r="BE12" s="246"/>
      <c r="BF12" s="246"/>
      <c r="BG12" s="246"/>
      <c r="BH12" s="246"/>
      <c r="BI12" s="251"/>
      <c r="BJ12" s="334">
        <v>34</v>
      </c>
      <c r="BK12" s="248"/>
      <c r="BL12" s="245"/>
      <c r="BM12" s="248">
        <v>46</v>
      </c>
      <c r="BN12" s="248"/>
      <c r="BO12" s="248"/>
      <c r="BP12" s="248">
        <v>34</v>
      </c>
      <c r="BQ12" s="248"/>
      <c r="BR12" s="248"/>
      <c r="BS12" s="248">
        <v>57</v>
      </c>
      <c r="BT12" s="248"/>
      <c r="BU12" s="248"/>
      <c r="BV12" s="248"/>
      <c r="BW12" s="248"/>
      <c r="BX12" s="248"/>
      <c r="BY12" s="29"/>
      <c r="BZ12" s="13"/>
      <c r="CA12" s="20"/>
    </row>
    <row r="13" spans="1:79" ht="19.5" customHeight="1">
      <c r="A13" s="297" t="s">
        <v>44</v>
      </c>
      <c r="B13" s="298"/>
      <c r="C13" s="298"/>
      <c r="D13" s="298"/>
      <c r="E13" s="298"/>
      <c r="F13" s="249" t="s">
        <v>33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119"/>
      <c r="AH13" s="119"/>
      <c r="AI13" s="119">
        <v>2</v>
      </c>
      <c r="AJ13" s="245">
        <f t="shared" si="0"/>
        <v>108</v>
      </c>
      <c r="AK13" s="246"/>
      <c r="AL13" s="246"/>
      <c r="AM13" s="246"/>
      <c r="AN13" s="246"/>
      <c r="AO13" s="247"/>
      <c r="AP13" s="245">
        <v>36</v>
      </c>
      <c r="AQ13" s="246"/>
      <c r="AR13" s="246"/>
      <c r="AS13" s="246"/>
      <c r="AT13" s="246"/>
      <c r="AU13" s="247"/>
      <c r="AV13" s="244">
        <f t="shared" si="1"/>
        <v>72</v>
      </c>
      <c r="AW13" s="244"/>
      <c r="AX13" s="244"/>
      <c r="AY13" s="248">
        <v>26</v>
      </c>
      <c r="AZ13" s="248"/>
      <c r="BA13" s="248"/>
      <c r="BB13" s="245">
        <f t="shared" si="2"/>
        <v>46</v>
      </c>
      <c r="BC13" s="246"/>
      <c r="BD13" s="246"/>
      <c r="BE13" s="246"/>
      <c r="BF13" s="246"/>
      <c r="BG13" s="246"/>
      <c r="BH13" s="246"/>
      <c r="BI13" s="251"/>
      <c r="BJ13" s="334">
        <v>34</v>
      </c>
      <c r="BK13" s="248"/>
      <c r="BL13" s="245"/>
      <c r="BM13" s="248">
        <v>38</v>
      </c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9"/>
      <c r="BZ13" s="13"/>
      <c r="CA13" s="20"/>
    </row>
    <row r="14" spans="1:79" ht="18.75" customHeight="1">
      <c r="A14" s="297" t="s">
        <v>45</v>
      </c>
      <c r="B14" s="298"/>
      <c r="C14" s="298"/>
      <c r="D14" s="298"/>
      <c r="E14" s="298"/>
      <c r="F14" s="249" t="s">
        <v>34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119"/>
      <c r="AH14" s="119"/>
      <c r="AI14" s="119">
        <v>3</v>
      </c>
      <c r="AJ14" s="245">
        <f t="shared" si="0"/>
        <v>171</v>
      </c>
      <c r="AK14" s="246"/>
      <c r="AL14" s="246"/>
      <c r="AM14" s="246"/>
      <c r="AN14" s="246"/>
      <c r="AO14" s="247"/>
      <c r="AP14" s="245">
        <v>57</v>
      </c>
      <c r="AQ14" s="246"/>
      <c r="AR14" s="246"/>
      <c r="AS14" s="246"/>
      <c r="AT14" s="246"/>
      <c r="AU14" s="247"/>
      <c r="AV14" s="244">
        <f t="shared" si="1"/>
        <v>114</v>
      </c>
      <c r="AW14" s="244"/>
      <c r="AX14" s="244"/>
      <c r="AY14" s="248">
        <v>78</v>
      </c>
      <c r="AZ14" s="248"/>
      <c r="BA14" s="248"/>
      <c r="BB14" s="245">
        <f t="shared" si="2"/>
        <v>36</v>
      </c>
      <c r="BC14" s="246"/>
      <c r="BD14" s="246"/>
      <c r="BE14" s="246"/>
      <c r="BF14" s="246"/>
      <c r="BG14" s="246"/>
      <c r="BH14" s="246"/>
      <c r="BI14" s="251"/>
      <c r="BJ14" s="334">
        <v>34</v>
      </c>
      <c r="BK14" s="248"/>
      <c r="BL14" s="245"/>
      <c r="BM14" s="248">
        <v>46</v>
      </c>
      <c r="BN14" s="248"/>
      <c r="BO14" s="248"/>
      <c r="BP14" s="248">
        <v>34</v>
      </c>
      <c r="BQ14" s="248"/>
      <c r="BR14" s="248"/>
      <c r="BS14" s="248"/>
      <c r="BT14" s="248"/>
      <c r="BU14" s="248"/>
      <c r="BV14" s="248"/>
      <c r="BW14" s="248"/>
      <c r="BX14" s="248"/>
      <c r="BY14" s="29"/>
      <c r="BZ14" s="13"/>
      <c r="CA14" s="20"/>
    </row>
    <row r="15" spans="1:79" ht="20.25" customHeight="1">
      <c r="A15" s="297" t="s">
        <v>46</v>
      </c>
      <c r="B15" s="298"/>
      <c r="C15" s="298"/>
      <c r="D15" s="298"/>
      <c r="E15" s="298"/>
      <c r="F15" s="249" t="s">
        <v>35</v>
      </c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119"/>
      <c r="AH15" s="119"/>
      <c r="AI15" s="119">
        <v>4</v>
      </c>
      <c r="AJ15" s="245">
        <f t="shared" si="0"/>
        <v>256</v>
      </c>
      <c r="AK15" s="246"/>
      <c r="AL15" s="246"/>
      <c r="AM15" s="246"/>
      <c r="AN15" s="246"/>
      <c r="AO15" s="247"/>
      <c r="AP15" s="245">
        <v>85</v>
      </c>
      <c r="AQ15" s="246"/>
      <c r="AR15" s="246"/>
      <c r="AS15" s="246"/>
      <c r="AT15" s="246"/>
      <c r="AU15" s="247"/>
      <c r="AV15" s="244">
        <f t="shared" si="1"/>
        <v>171</v>
      </c>
      <c r="AW15" s="244"/>
      <c r="AX15" s="244"/>
      <c r="AY15" s="248">
        <v>140</v>
      </c>
      <c r="AZ15" s="248"/>
      <c r="BA15" s="248"/>
      <c r="BB15" s="245">
        <f t="shared" si="2"/>
        <v>31</v>
      </c>
      <c r="BC15" s="246"/>
      <c r="BD15" s="246"/>
      <c r="BE15" s="246"/>
      <c r="BF15" s="246"/>
      <c r="BG15" s="246"/>
      <c r="BH15" s="246"/>
      <c r="BI15" s="251"/>
      <c r="BJ15" s="334"/>
      <c r="BK15" s="248"/>
      <c r="BL15" s="245"/>
      <c r="BM15" s="248"/>
      <c r="BN15" s="248"/>
      <c r="BO15" s="248"/>
      <c r="BP15" s="248">
        <v>80</v>
      </c>
      <c r="BQ15" s="248"/>
      <c r="BR15" s="248"/>
      <c r="BS15" s="248">
        <v>91</v>
      </c>
      <c r="BT15" s="248"/>
      <c r="BU15" s="248"/>
      <c r="BV15" s="248"/>
      <c r="BW15" s="248"/>
      <c r="BX15" s="248"/>
      <c r="BY15" s="29"/>
      <c r="BZ15" s="13"/>
      <c r="CA15" s="20"/>
    </row>
    <row r="16" spans="1:79" ht="20.25" customHeight="1">
      <c r="A16" s="297" t="s">
        <v>47</v>
      </c>
      <c r="B16" s="298"/>
      <c r="C16" s="298"/>
      <c r="D16" s="298"/>
      <c r="E16" s="298"/>
      <c r="F16" s="249" t="s">
        <v>36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119"/>
      <c r="AH16" s="119"/>
      <c r="AI16" s="119">
        <v>5</v>
      </c>
      <c r="AJ16" s="245">
        <f t="shared" si="0"/>
        <v>54</v>
      </c>
      <c r="AK16" s="246"/>
      <c r="AL16" s="246"/>
      <c r="AM16" s="246"/>
      <c r="AN16" s="246"/>
      <c r="AO16" s="247"/>
      <c r="AP16" s="245">
        <v>18</v>
      </c>
      <c r="AQ16" s="246"/>
      <c r="AR16" s="246"/>
      <c r="AS16" s="246"/>
      <c r="AT16" s="246"/>
      <c r="AU16" s="247"/>
      <c r="AV16" s="244">
        <f t="shared" si="1"/>
        <v>36</v>
      </c>
      <c r="AW16" s="244"/>
      <c r="AX16" s="244"/>
      <c r="AY16" s="248">
        <v>30</v>
      </c>
      <c r="AZ16" s="248"/>
      <c r="BA16" s="248"/>
      <c r="BB16" s="245">
        <f t="shared" si="2"/>
        <v>6</v>
      </c>
      <c r="BC16" s="246"/>
      <c r="BD16" s="246"/>
      <c r="BE16" s="246"/>
      <c r="BF16" s="246"/>
      <c r="BG16" s="246"/>
      <c r="BH16" s="246"/>
      <c r="BI16" s="251"/>
      <c r="BJ16" s="334"/>
      <c r="BK16" s="248"/>
      <c r="BL16" s="245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>
        <v>36</v>
      </c>
      <c r="BW16" s="248"/>
      <c r="BX16" s="248"/>
      <c r="BY16" s="29"/>
      <c r="BZ16" s="13"/>
      <c r="CA16" s="20"/>
    </row>
    <row r="17" spans="1:80" ht="21" customHeight="1">
      <c r="A17" s="297" t="s">
        <v>48</v>
      </c>
      <c r="B17" s="298"/>
      <c r="C17" s="298"/>
      <c r="D17" s="298"/>
      <c r="E17" s="298"/>
      <c r="F17" s="249" t="s">
        <v>37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119"/>
      <c r="AH17" s="119"/>
      <c r="AI17" s="119">
        <v>5</v>
      </c>
      <c r="AJ17" s="245">
        <f t="shared" si="0"/>
        <v>108</v>
      </c>
      <c r="AK17" s="246"/>
      <c r="AL17" s="246"/>
      <c r="AM17" s="246"/>
      <c r="AN17" s="246"/>
      <c r="AO17" s="247"/>
      <c r="AP17" s="245">
        <v>36</v>
      </c>
      <c r="AQ17" s="246"/>
      <c r="AR17" s="246"/>
      <c r="AS17" s="246"/>
      <c r="AT17" s="246"/>
      <c r="AU17" s="247"/>
      <c r="AV17" s="244">
        <f t="shared" si="1"/>
        <v>72</v>
      </c>
      <c r="AW17" s="244"/>
      <c r="AX17" s="244"/>
      <c r="AY17" s="248">
        <v>54</v>
      </c>
      <c r="AZ17" s="248"/>
      <c r="BA17" s="248"/>
      <c r="BB17" s="245">
        <f t="shared" si="2"/>
        <v>18</v>
      </c>
      <c r="BC17" s="246"/>
      <c r="BD17" s="246"/>
      <c r="BE17" s="246"/>
      <c r="BF17" s="246"/>
      <c r="BG17" s="246"/>
      <c r="BH17" s="246"/>
      <c r="BI17" s="251"/>
      <c r="BJ17" s="334"/>
      <c r="BK17" s="248"/>
      <c r="BL17" s="245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>
        <v>72</v>
      </c>
      <c r="BW17" s="248"/>
      <c r="BX17" s="248"/>
      <c r="BY17" s="29"/>
      <c r="BZ17" s="13"/>
      <c r="CA17" s="20"/>
    </row>
    <row r="18" spans="1:80" ht="21" customHeight="1">
      <c r="A18" s="297" t="s">
        <v>52</v>
      </c>
      <c r="B18" s="298"/>
      <c r="C18" s="298"/>
      <c r="D18" s="298"/>
      <c r="E18" s="298"/>
      <c r="F18" s="249" t="s">
        <v>38</v>
      </c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119"/>
      <c r="AH18" s="119"/>
      <c r="AI18" s="119">
        <v>5</v>
      </c>
      <c r="AJ18" s="245">
        <f t="shared" si="0"/>
        <v>54</v>
      </c>
      <c r="AK18" s="246"/>
      <c r="AL18" s="246"/>
      <c r="AM18" s="246"/>
      <c r="AN18" s="246"/>
      <c r="AO18" s="247"/>
      <c r="AP18" s="245">
        <v>18</v>
      </c>
      <c r="AQ18" s="246"/>
      <c r="AR18" s="246"/>
      <c r="AS18" s="246"/>
      <c r="AT18" s="246"/>
      <c r="AU18" s="247"/>
      <c r="AV18" s="244">
        <f t="shared" si="1"/>
        <v>36</v>
      </c>
      <c r="AW18" s="244"/>
      <c r="AX18" s="244"/>
      <c r="AY18" s="248">
        <v>24</v>
      </c>
      <c r="AZ18" s="248"/>
      <c r="BA18" s="248"/>
      <c r="BB18" s="245">
        <f t="shared" si="2"/>
        <v>12</v>
      </c>
      <c r="BC18" s="246"/>
      <c r="BD18" s="246"/>
      <c r="BE18" s="246"/>
      <c r="BF18" s="246"/>
      <c r="BG18" s="246"/>
      <c r="BH18" s="246"/>
      <c r="BI18" s="251"/>
      <c r="BJ18" s="334"/>
      <c r="BK18" s="248"/>
      <c r="BL18" s="245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>
        <v>36</v>
      </c>
      <c r="BW18" s="248"/>
      <c r="BX18" s="248"/>
      <c r="BY18" s="29"/>
      <c r="BZ18" s="13"/>
      <c r="CA18" s="20"/>
    </row>
    <row r="19" spans="1:80" ht="41.25" customHeight="1">
      <c r="A19" s="297" t="s">
        <v>53</v>
      </c>
      <c r="B19" s="298"/>
      <c r="C19" s="298"/>
      <c r="D19" s="298"/>
      <c r="E19" s="298"/>
      <c r="F19" s="249" t="s">
        <v>49</v>
      </c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119">
        <v>4</v>
      </c>
      <c r="AH19" s="119"/>
      <c r="AI19" s="119">
        <v>2</v>
      </c>
      <c r="AJ19" s="269">
        <f>AP19+AV19</f>
        <v>428</v>
      </c>
      <c r="AK19" s="270"/>
      <c r="AL19" s="270"/>
      <c r="AM19" s="270"/>
      <c r="AN19" s="270"/>
      <c r="AO19" s="271"/>
      <c r="AP19" s="245">
        <v>143</v>
      </c>
      <c r="AQ19" s="246"/>
      <c r="AR19" s="246"/>
      <c r="AS19" s="246"/>
      <c r="AT19" s="246"/>
      <c r="AU19" s="247"/>
      <c r="AV19" s="244">
        <f t="shared" ref="AV19:AV27" si="3">BJ19+BM19+BP19+BS19+BV19+BY19+BZ19</f>
        <v>285</v>
      </c>
      <c r="AW19" s="244"/>
      <c r="AX19" s="244"/>
      <c r="AY19" s="263">
        <v>156</v>
      </c>
      <c r="AZ19" s="263"/>
      <c r="BA19" s="263"/>
      <c r="BB19" s="245">
        <f>AV19-AY19</f>
        <v>129</v>
      </c>
      <c r="BC19" s="246"/>
      <c r="BD19" s="246"/>
      <c r="BE19" s="246"/>
      <c r="BF19" s="246"/>
      <c r="BG19" s="246"/>
      <c r="BH19" s="246"/>
      <c r="BI19" s="251"/>
      <c r="BJ19" s="335">
        <v>72</v>
      </c>
      <c r="BK19" s="263"/>
      <c r="BL19" s="306"/>
      <c r="BM19" s="263">
        <v>72</v>
      </c>
      <c r="BN19" s="263"/>
      <c r="BO19" s="263"/>
      <c r="BP19" s="263">
        <v>71</v>
      </c>
      <c r="BQ19" s="263"/>
      <c r="BR19" s="263"/>
      <c r="BS19" s="263">
        <v>70</v>
      </c>
      <c r="BT19" s="263"/>
      <c r="BU19" s="263"/>
      <c r="BV19" s="263"/>
      <c r="BW19" s="263"/>
      <c r="BX19" s="263"/>
      <c r="BY19" s="34"/>
      <c r="BZ19" s="13"/>
      <c r="CA19" s="20"/>
    </row>
    <row r="20" spans="1:80" ht="18.75" customHeight="1">
      <c r="A20" s="297" t="s">
        <v>54</v>
      </c>
      <c r="B20" s="298"/>
      <c r="C20" s="298"/>
      <c r="D20" s="298"/>
      <c r="E20" s="298"/>
      <c r="F20" s="249" t="s">
        <v>50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119"/>
      <c r="AH20" s="119"/>
      <c r="AI20" s="119">
        <v>2</v>
      </c>
      <c r="AJ20" s="269">
        <f>AP20+AV20</f>
        <v>162</v>
      </c>
      <c r="AK20" s="270"/>
      <c r="AL20" s="270"/>
      <c r="AM20" s="270"/>
      <c r="AN20" s="270"/>
      <c r="AO20" s="271"/>
      <c r="AP20" s="245">
        <v>54</v>
      </c>
      <c r="AQ20" s="246"/>
      <c r="AR20" s="246"/>
      <c r="AS20" s="246"/>
      <c r="AT20" s="246"/>
      <c r="AU20" s="247"/>
      <c r="AV20" s="244">
        <f>BJ20+BM20+BP20+BS20+BV20+BY20+BZ20</f>
        <v>108</v>
      </c>
      <c r="AW20" s="244"/>
      <c r="AX20" s="244"/>
      <c r="AY20" s="263">
        <v>12</v>
      </c>
      <c r="AZ20" s="263"/>
      <c r="BA20" s="263"/>
      <c r="BB20" s="245">
        <f>AV20-AY20</f>
        <v>96</v>
      </c>
      <c r="BC20" s="246"/>
      <c r="BD20" s="246"/>
      <c r="BE20" s="246"/>
      <c r="BF20" s="246"/>
      <c r="BG20" s="246"/>
      <c r="BH20" s="246"/>
      <c r="BI20" s="251"/>
      <c r="BJ20" s="335">
        <v>62</v>
      </c>
      <c r="BK20" s="263"/>
      <c r="BL20" s="306"/>
      <c r="BM20" s="263">
        <v>46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34"/>
      <c r="BZ20" s="13"/>
      <c r="CA20" s="20"/>
    </row>
    <row r="21" spans="1:80" ht="18.75" customHeight="1">
      <c r="A21" s="297" t="s">
        <v>298</v>
      </c>
      <c r="B21" s="298"/>
      <c r="C21" s="298"/>
      <c r="D21" s="298"/>
      <c r="E21" s="298"/>
      <c r="F21" s="249" t="s">
        <v>297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119"/>
      <c r="AH21" s="119"/>
      <c r="AI21" s="119">
        <v>4</v>
      </c>
      <c r="AJ21" s="269">
        <f>AP21+AV21</f>
        <v>54</v>
      </c>
      <c r="AK21" s="270"/>
      <c r="AL21" s="270"/>
      <c r="AM21" s="270"/>
      <c r="AN21" s="270"/>
      <c r="AO21" s="271"/>
      <c r="AP21" s="245">
        <v>18</v>
      </c>
      <c r="AQ21" s="246"/>
      <c r="AR21" s="246"/>
      <c r="AS21" s="246"/>
      <c r="AT21" s="246"/>
      <c r="AU21" s="247"/>
      <c r="AV21" s="244">
        <f>BJ21+BM21+BP21+BS21+BV21+BY21+BZ21</f>
        <v>36</v>
      </c>
      <c r="AW21" s="244"/>
      <c r="AX21" s="244"/>
      <c r="AY21" s="263">
        <v>13</v>
      </c>
      <c r="AZ21" s="263"/>
      <c r="BA21" s="263"/>
      <c r="BB21" s="245">
        <f>AV21-AY21</f>
        <v>23</v>
      </c>
      <c r="BC21" s="246"/>
      <c r="BD21" s="246"/>
      <c r="BE21" s="246"/>
      <c r="BF21" s="246"/>
      <c r="BG21" s="246"/>
      <c r="BH21" s="246"/>
      <c r="BI21" s="251"/>
      <c r="BJ21" s="335"/>
      <c r="BK21" s="263"/>
      <c r="BL21" s="306"/>
      <c r="BM21" s="263"/>
      <c r="BN21" s="263"/>
      <c r="BO21" s="263"/>
      <c r="BP21" s="263"/>
      <c r="BQ21" s="263"/>
      <c r="BR21" s="263"/>
      <c r="BS21" s="263">
        <v>36</v>
      </c>
      <c r="BT21" s="263"/>
      <c r="BU21" s="263"/>
      <c r="BV21" s="263"/>
      <c r="BW21" s="263"/>
      <c r="BX21" s="263"/>
      <c r="BY21" s="34"/>
      <c r="BZ21" s="13"/>
      <c r="CA21" s="20"/>
    </row>
    <row r="22" spans="1:80" ht="18.75" customHeight="1">
      <c r="A22" s="299" t="s">
        <v>311</v>
      </c>
      <c r="B22" s="300"/>
      <c r="C22" s="300"/>
      <c r="D22" s="300"/>
      <c r="E22" s="301"/>
      <c r="F22" s="249" t="s">
        <v>51</v>
      </c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119">
        <v>4</v>
      </c>
      <c r="AH22" s="119"/>
      <c r="AI22" s="119">
        <v>2</v>
      </c>
      <c r="AJ22" s="269">
        <f>AP22+AV22</f>
        <v>216</v>
      </c>
      <c r="AK22" s="270"/>
      <c r="AL22" s="270"/>
      <c r="AM22" s="270"/>
      <c r="AN22" s="270"/>
      <c r="AO22" s="271"/>
      <c r="AP22" s="245">
        <v>72</v>
      </c>
      <c r="AQ22" s="246"/>
      <c r="AR22" s="246"/>
      <c r="AS22" s="246"/>
      <c r="AT22" s="246"/>
      <c r="AU22" s="247"/>
      <c r="AV22" s="244">
        <f>BJ22+BM22+BP22+BS22+BV22+BY22+BZ22</f>
        <v>144</v>
      </c>
      <c r="AW22" s="244"/>
      <c r="AX22" s="244"/>
      <c r="AY22" s="306">
        <v>120</v>
      </c>
      <c r="AZ22" s="307"/>
      <c r="BA22" s="336"/>
      <c r="BB22" s="245">
        <f>AV22-AY22</f>
        <v>24</v>
      </c>
      <c r="BC22" s="246"/>
      <c r="BD22" s="246"/>
      <c r="BE22" s="246"/>
      <c r="BF22" s="246"/>
      <c r="BG22" s="246"/>
      <c r="BH22" s="246"/>
      <c r="BI22" s="251"/>
      <c r="BJ22" s="335">
        <v>34</v>
      </c>
      <c r="BK22" s="263"/>
      <c r="BL22" s="306"/>
      <c r="BM22" s="263">
        <v>40</v>
      </c>
      <c r="BN22" s="263"/>
      <c r="BO22" s="263"/>
      <c r="BP22" s="263">
        <v>34</v>
      </c>
      <c r="BQ22" s="263"/>
      <c r="BR22" s="263"/>
      <c r="BS22" s="263">
        <v>36</v>
      </c>
      <c r="BT22" s="263"/>
      <c r="BU22" s="263"/>
      <c r="BV22" s="263"/>
      <c r="BW22" s="263"/>
      <c r="BX22" s="263"/>
      <c r="BY22" s="34"/>
      <c r="BZ22" s="13"/>
      <c r="CA22" s="20"/>
    </row>
    <row r="23" spans="1:80" s="1" customFormat="1" ht="19.5" customHeight="1">
      <c r="A23" s="382"/>
      <c r="B23" s="383"/>
      <c r="C23" s="383"/>
      <c r="D23" s="383"/>
      <c r="E23" s="384"/>
      <c r="F23" s="305" t="s">
        <v>55</v>
      </c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121"/>
      <c r="AH23" s="121"/>
      <c r="AI23" s="121"/>
      <c r="AJ23" s="272">
        <f>AJ24+AJ25+AJ26+AJ27</f>
        <v>270</v>
      </c>
      <c r="AK23" s="273"/>
      <c r="AL23" s="273"/>
      <c r="AM23" s="273"/>
      <c r="AN23" s="273"/>
      <c r="AO23" s="274"/>
      <c r="AP23" s="272">
        <f>AP24+AP25+AP26+AP27</f>
        <v>90</v>
      </c>
      <c r="AQ23" s="273"/>
      <c r="AR23" s="273"/>
      <c r="AS23" s="273"/>
      <c r="AT23" s="273"/>
      <c r="AU23" s="274"/>
      <c r="AV23" s="272">
        <f>AV24+AV25+AV26+AV27</f>
        <v>180</v>
      </c>
      <c r="AW23" s="273"/>
      <c r="AX23" s="274"/>
      <c r="AY23" s="272">
        <f>AY27+AY25+AY24</f>
        <v>54</v>
      </c>
      <c r="AZ23" s="273"/>
      <c r="BA23" s="274"/>
      <c r="BB23" s="272">
        <f>BB24+BB25+BB26+BB27</f>
        <v>99</v>
      </c>
      <c r="BC23" s="273"/>
      <c r="BD23" s="273"/>
      <c r="BE23" s="273"/>
      <c r="BF23" s="273"/>
      <c r="BG23" s="273"/>
      <c r="BH23" s="273"/>
      <c r="BI23" s="309"/>
      <c r="BJ23" s="272">
        <f>BJ25+BJ26+BJ27</f>
        <v>17</v>
      </c>
      <c r="BK23" s="273"/>
      <c r="BL23" s="274"/>
      <c r="BM23" s="272">
        <f>BM25+BM26+BM27</f>
        <v>23</v>
      </c>
      <c r="BN23" s="273"/>
      <c r="BO23" s="274"/>
      <c r="BP23" s="272">
        <f>BP25+BP26+BP27</f>
        <v>17</v>
      </c>
      <c r="BQ23" s="273"/>
      <c r="BR23" s="274"/>
      <c r="BS23" s="272">
        <f>BS25+BS26+BS27</f>
        <v>22</v>
      </c>
      <c r="BT23" s="273"/>
      <c r="BU23" s="274"/>
      <c r="BV23" s="272">
        <f>BV24+BV25+BV26</f>
        <v>101</v>
      </c>
      <c r="BW23" s="273"/>
      <c r="BX23" s="274"/>
      <c r="BY23" s="32">
        <f>BY24+BY25+BY26+BY27</f>
        <v>0</v>
      </c>
      <c r="BZ23" s="89">
        <f>BZ24+BZ25+BZ26+BZ27</f>
        <v>0</v>
      </c>
      <c r="CA23" s="90"/>
    </row>
    <row r="24" spans="1:80" s="3" customFormat="1" ht="20.25" customHeight="1">
      <c r="A24" s="297" t="s">
        <v>57</v>
      </c>
      <c r="B24" s="298"/>
      <c r="C24" s="298"/>
      <c r="D24" s="298"/>
      <c r="E24" s="298"/>
      <c r="F24" s="249" t="s">
        <v>56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119"/>
      <c r="AH24" s="119"/>
      <c r="AI24" s="119">
        <v>5</v>
      </c>
      <c r="AJ24" s="245">
        <f>AP24+AV24</f>
        <v>54</v>
      </c>
      <c r="AK24" s="246"/>
      <c r="AL24" s="246"/>
      <c r="AM24" s="246"/>
      <c r="AN24" s="246"/>
      <c r="AO24" s="247"/>
      <c r="AP24" s="245">
        <v>18</v>
      </c>
      <c r="AQ24" s="246"/>
      <c r="AR24" s="246"/>
      <c r="AS24" s="246"/>
      <c r="AT24" s="246"/>
      <c r="AU24" s="247"/>
      <c r="AV24" s="244">
        <f t="shared" si="3"/>
        <v>36</v>
      </c>
      <c r="AW24" s="244"/>
      <c r="AX24" s="244"/>
      <c r="AY24" s="263">
        <v>28</v>
      </c>
      <c r="AZ24" s="263"/>
      <c r="BA24" s="263"/>
      <c r="BB24" s="306">
        <f>AV24-AY24</f>
        <v>8</v>
      </c>
      <c r="BC24" s="307"/>
      <c r="BD24" s="307"/>
      <c r="BE24" s="307"/>
      <c r="BF24" s="307"/>
      <c r="BG24" s="307"/>
      <c r="BH24" s="307"/>
      <c r="BI24" s="308"/>
      <c r="BJ24" s="335"/>
      <c r="BK24" s="263"/>
      <c r="BL24" s="306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>
        <v>36</v>
      </c>
      <c r="BW24" s="263"/>
      <c r="BX24" s="263"/>
      <c r="BY24" s="34"/>
      <c r="BZ24" s="13"/>
      <c r="CA24" s="20"/>
    </row>
    <row r="25" spans="1:80" s="3" customFormat="1" ht="21" customHeight="1">
      <c r="A25" s="299" t="s">
        <v>58</v>
      </c>
      <c r="B25" s="300"/>
      <c r="C25" s="300"/>
      <c r="D25" s="300"/>
      <c r="E25" s="301"/>
      <c r="F25" s="393" t="s">
        <v>92</v>
      </c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122"/>
      <c r="AH25" s="122"/>
      <c r="AI25" s="122">
        <v>5</v>
      </c>
      <c r="AJ25" s="245">
        <f>AP25+AV25</f>
        <v>51</v>
      </c>
      <c r="AK25" s="246"/>
      <c r="AL25" s="246"/>
      <c r="AM25" s="246"/>
      <c r="AN25" s="246"/>
      <c r="AO25" s="247"/>
      <c r="AP25" s="245">
        <v>17</v>
      </c>
      <c r="AQ25" s="246"/>
      <c r="AR25" s="246"/>
      <c r="AS25" s="246"/>
      <c r="AT25" s="246"/>
      <c r="AU25" s="247"/>
      <c r="AV25" s="244">
        <f t="shared" si="3"/>
        <v>34</v>
      </c>
      <c r="AW25" s="244"/>
      <c r="AX25" s="244"/>
      <c r="AY25" s="263">
        <v>26</v>
      </c>
      <c r="AZ25" s="263"/>
      <c r="BA25" s="263"/>
      <c r="BB25" s="306">
        <f>AV25-AY25</f>
        <v>8</v>
      </c>
      <c r="BC25" s="307"/>
      <c r="BD25" s="307"/>
      <c r="BE25" s="307"/>
      <c r="BF25" s="307"/>
      <c r="BG25" s="307"/>
      <c r="BH25" s="307"/>
      <c r="BI25" s="308"/>
      <c r="BJ25" s="335"/>
      <c r="BK25" s="263"/>
      <c r="BL25" s="306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>
        <v>34</v>
      </c>
      <c r="BW25" s="263"/>
      <c r="BX25" s="263"/>
      <c r="BY25" s="34"/>
      <c r="BZ25" s="13"/>
      <c r="CA25" s="20"/>
    </row>
    <row r="26" spans="1:80" s="3" customFormat="1" ht="15.75" customHeight="1">
      <c r="A26" s="299" t="s">
        <v>59</v>
      </c>
      <c r="B26" s="300"/>
      <c r="C26" s="300"/>
      <c r="D26" s="300"/>
      <c r="E26" s="301"/>
      <c r="F26" s="249" t="s">
        <v>271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119"/>
      <c r="AH26" s="119"/>
      <c r="AI26" s="119">
        <v>5</v>
      </c>
      <c r="AJ26" s="245">
        <f>AP26+AV26</f>
        <v>46</v>
      </c>
      <c r="AK26" s="246"/>
      <c r="AL26" s="246"/>
      <c r="AM26" s="246"/>
      <c r="AN26" s="246"/>
      <c r="AO26" s="247"/>
      <c r="AP26" s="245">
        <v>15</v>
      </c>
      <c r="AQ26" s="246"/>
      <c r="AR26" s="246"/>
      <c r="AS26" s="246"/>
      <c r="AT26" s="246"/>
      <c r="AU26" s="247"/>
      <c r="AV26" s="244">
        <f t="shared" si="3"/>
        <v>31</v>
      </c>
      <c r="AW26" s="244"/>
      <c r="AX26" s="244"/>
      <c r="AY26" s="263">
        <v>27</v>
      </c>
      <c r="AZ26" s="263"/>
      <c r="BA26" s="263"/>
      <c r="BB26" s="306">
        <f>AV26-AY26</f>
        <v>4</v>
      </c>
      <c r="BC26" s="307"/>
      <c r="BD26" s="307"/>
      <c r="BE26" s="307"/>
      <c r="BF26" s="307"/>
      <c r="BG26" s="307"/>
      <c r="BH26" s="307"/>
      <c r="BI26" s="308"/>
      <c r="BJ26" s="334"/>
      <c r="BK26" s="248"/>
      <c r="BL26" s="245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>
        <v>31</v>
      </c>
      <c r="BW26" s="248"/>
      <c r="BX26" s="248"/>
      <c r="BY26" s="29"/>
      <c r="BZ26" s="13"/>
      <c r="CA26" s="20"/>
    </row>
    <row r="27" spans="1:80" s="3" customFormat="1" ht="20.25" customHeight="1">
      <c r="A27" s="299" t="s">
        <v>270</v>
      </c>
      <c r="B27" s="300"/>
      <c r="C27" s="300"/>
      <c r="D27" s="300"/>
      <c r="E27" s="301"/>
      <c r="F27" s="249" t="s">
        <v>93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AG27" s="123"/>
      <c r="AH27" s="123"/>
      <c r="AI27" s="124">
        <v>4</v>
      </c>
      <c r="AJ27" s="245">
        <f>AP27+AV27</f>
        <v>119</v>
      </c>
      <c r="AK27" s="246"/>
      <c r="AL27" s="246"/>
      <c r="AM27" s="246"/>
      <c r="AN27" s="246"/>
      <c r="AO27" s="247"/>
      <c r="AP27" s="245">
        <v>40</v>
      </c>
      <c r="AQ27" s="246"/>
      <c r="AR27" s="246"/>
      <c r="AS27" s="246"/>
      <c r="AT27" s="246"/>
      <c r="AU27" s="247"/>
      <c r="AV27" s="244">
        <f t="shared" si="3"/>
        <v>79</v>
      </c>
      <c r="AW27" s="244"/>
      <c r="AX27" s="244"/>
      <c r="AY27" s="248">
        <v>0</v>
      </c>
      <c r="AZ27" s="248"/>
      <c r="BA27" s="248"/>
      <c r="BB27" s="306">
        <f>AV27-AY27</f>
        <v>79</v>
      </c>
      <c r="BC27" s="307"/>
      <c r="BD27" s="307"/>
      <c r="BE27" s="307"/>
      <c r="BF27" s="307"/>
      <c r="BG27" s="307"/>
      <c r="BH27" s="307"/>
      <c r="BI27" s="308"/>
      <c r="BJ27" s="334">
        <v>17</v>
      </c>
      <c r="BK27" s="248"/>
      <c r="BL27" s="245"/>
      <c r="BM27" s="248">
        <v>23</v>
      </c>
      <c r="BN27" s="248"/>
      <c r="BO27" s="248"/>
      <c r="BP27" s="248">
        <v>17</v>
      </c>
      <c r="BQ27" s="248"/>
      <c r="BR27" s="248"/>
      <c r="BS27" s="248">
        <v>22</v>
      </c>
      <c r="BT27" s="248"/>
      <c r="BU27" s="248"/>
      <c r="BV27" s="248"/>
      <c r="BW27" s="248"/>
      <c r="BX27" s="248"/>
      <c r="BY27" s="29"/>
      <c r="BZ27" s="13"/>
      <c r="CA27" s="20"/>
    </row>
    <row r="28" spans="1:80" s="8" customFormat="1" ht="35.25" customHeight="1">
      <c r="A28" s="377"/>
      <c r="B28" s="377"/>
      <c r="C28" s="377"/>
      <c r="D28" s="377"/>
      <c r="E28" s="377"/>
      <c r="F28" s="304" t="s">
        <v>29</v>
      </c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5"/>
      <c r="AG28" s="125"/>
      <c r="AH28" s="125"/>
      <c r="AI28" s="125"/>
      <c r="AJ28" s="275">
        <f>AJ29+AJ44+AJ71</f>
        <v>1080</v>
      </c>
      <c r="AK28" s="275"/>
      <c r="AL28" s="275"/>
      <c r="AM28" s="275">
        <f>AM29+AM44</f>
        <v>0</v>
      </c>
      <c r="AN28" s="275"/>
      <c r="AO28" s="275"/>
      <c r="AP28" s="275">
        <f>AP29+AP44+AP71</f>
        <v>360</v>
      </c>
      <c r="AQ28" s="275"/>
      <c r="AR28" s="275"/>
      <c r="AS28" s="275">
        <f>AS29+AS44</f>
        <v>0</v>
      </c>
      <c r="AT28" s="275"/>
      <c r="AU28" s="275"/>
      <c r="AV28" s="275">
        <f>AV29+AV44+AV71</f>
        <v>720</v>
      </c>
      <c r="AW28" s="275"/>
      <c r="AX28" s="275"/>
      <c r="AY28" s="275">
        <f>AY29+AY44</f>
        <v>375</v>
      </c>
      <c r="AZ28" s="275"/>
      <c r="BA28" s="275"/>
      <c r="BB28" s="275">
        <f>BB29+BB44</f>
        <v>303</v>
      </c>
      <c r="BC28" s="275"/>
      <c r="BD28" s="275"/>
      <c r="BE28" s="275"/>
      <c r="BF28" s="275"/>
      <c r="BG28" s="275"/>
      <c r="BH28" s="275"/>
      <c r="BI28" s="275"/>
      <c r="BJ28" s="275">
        <f>BJ29+BJ44</f>
        <v>136</v>
      </c>
      <c r="BK28" s="275"/>
      <c r="BL28" s="275"/>
      <c r="BM28" s="275">
        <f>BM29+BM44</f>
        <v>189</v>
      </c>
      <c r="BN28" s="275"/>
      <c r="BO28" s="275"/>
      <c r="BP28" s="275">
        <f>BP29+BP44</f>
        <v>87</v>
      </c>
      <c r="BQ28" s="275"/>
      <c r="BR28" s="275"/>
      <c r="BS28" s="275">
        <f>BS29+BS45+BS71</f>
        <v>85</v>
      </c>
      <c r="BT28" s="275"/>
      <c r="BU28" s="275"/>
      <c r="BV28" s="275">
        <f>BV29+BV44</f>
        <v>181</v>
      </c>
      <c r="BW28" s="275"/>
      <c r="BX28" s="275"/>
      <c r="BY28" s="32">
        <f>BY29+BY44+BY71</f>
        <v>0</v>
      </c>
      <c r="BZ28" s="32">
        <f>BZ29+BZ44+BZ71</f>
        <v>0</v>
      </c>
      <c r="CA28" s="20"/>
      <c r="CB28" s="24"/>
    </row>
    <row r="29" spans="1:80" s="8" customFormat="1" ht="22.5" customHeight="1">
      <c r="A29" s="377" t="s">
        <v>18</v>
      </c>
      <c r="B29" s="377"/>
      <c r="C29" s="377"/>
      <c r="D29" s="377"/>
      <c r="E29" s="377"/>
      <c r="F29" s="304" t="s">
        <v>30</v>
      </c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5"/>
      <c r="AG29" s="101"/>
      <c r="AH29" s="101"/>
      <c r="AI29" s="101"/>
      <c r="AJ29" s="275">
        <f>AJ30+AJ32+AJ33+AJ34+AJ35+AJ36+AJ37+AJ38+AJ39</f>
        <v>534</v>
      </c>
      <c r="AK29" s="275"/>
      <c r="AL29" s="275"/>
      <c r="AM29" s="275">
        <f>AM30+AM32+AM33+AM34+AM35+AM36+AM37+AM38+AM39</f>
        <v>0</v>
      </c>
      <c r="AN29" s="275"/>
      <c r="AO29" s="275"/>
      <c r="AP29" s="275">
        <f>AP30+AP32+AP33+AP34+AP35+AP36+AP37+AP38+AP39</f>
        <v>178</v>
      </c>
      <c r="AQ29" s="275"/>
      <c r="AR29" s="275"/>
      <c r="AS29" s="275">
        <f>AS30+AS32+AS33+AS34+AS35+AS36+AS37+AS38+AS39</f>
        <v>0</v>
      </c>
      <c r="AT29" s="275"/>
      <c r="AU29" s="275"/>
      <c r="AV29" s="275">
        <f>AV30+AV32+AV33+AV34+AV35+AV36+AV37+AV38+AV39</f>
        <v>356</v>
      </c>
      <c r="AW29" s="275"/>
      <c r="AX29" s="275"/>
      <c r="AY29" s="275">
        <f>AY30+AY32+AY33+AY34+AY35+AY36+AY37+AY38+AY39</f>
        <v>200</v>
      </c>
      <c r="AZ29" s="275"/>
      <c r="BA29" s="275"/>
      <c r="BB29" s="275">
        <f>BB30+BB32+BB33+BB34+BB35+BB36+BB37+BB38+BB39</f>
        <v>156</v>
      </c>
      <c r="BC29" s="275"/>
      <c r="BD29" s="275"/>
      <c r="BE29" s="275"/>
      <c r="BF29" s="275"/>
      <c r="BG29" s="275"/>
      <c r="BH29" s="275"/>
      <c r="BI29" s="275"/>
      <c r="BJ29" s="275">
        <f>BJ30+BJ32+BJ33+BJ34</f>
        <v>136</v>
      </c>
      <c r="BK29" s="275"/>
      <c r="BL29" s="275"/>
      <c r="BM29" s="275">
        <f>BM30+BM32+BM33+BM34+BM35+BM36+BM37+BM38+BM39</f>
        <v>68</v>
      </c>
      <c r="BN29" s="275"/>
      <c r="BO29" s="275"/>
      <c r="BP29" s="275">
        <f>BP30+BP32+BP33+BP34+BP35+BP36+BP37+BP38+BP39</f>
        <v>0</v>
      </c>
      <c r="BQ29" s="275"/>
      <c r="BR29" s="275"/>
      <c r="BS29" s="275">
        <f>BS30+BS32+BS33+BS34+BS35+BS36+BS37+BS38+BS39</f>
        <v>0</v>
      </c>
      <c r="BT29" s="275"/>
      <c r="BU29" s="275"/>
      <c r="BV29" s="275">
        <f>BV30+BV32+BV33+BV34+BV35+BV36+BV37+BV38+BV39</f>
        <v>152</v>
      </c>
      <c r="BW29" s="275"/>
      <c r="BX29" s="275"/>
      <c r="BY29" s="32">
        <f>SUM(BY30:BY36)</f>
        <v>0</v>
      </c>
      <c r="BZ29" s="32">
        <f>SUM(BZ30:BZ36)</f>
        <v>0</v>
      </c>
      <c r="CA29" s="20"/>
      <c r="CB29" s="24"/>
    </row>
    <row r="30" spans="1:80" s="3" customFormat="1" ht="24.75" customHeight="1">
      <c r="A30" s="299" t="s">
        <v>66</v>
      </c>
      <c r="B30" s="300"/>
      <c r="C30" s="300"/>
      <c r="D30" s="300"/>
      <c r="E30" s="301"/>
      <c r="F30" s="249" t="s">
        <v>60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119"/>
      <c r="AH30" s="119"/>
      <c r="AI30" s="119">
        <v>1</v>
      </c>
      <c r="AJ30" s="245">
        <f>AP30+AV30</f>
        <v>51</v>
      </c>
      <c r="AK30" s="246"/>
      <c r="AL30" s="246"/>
      <c r="AM30" s="246"/>
      <c r="AN30" s="246"/>
      <c r="AO30" s="247"/>
      <c r="AP30" s="245">
        <f>AV30/2</f>
        <v>17</v>
      </c>
      <c r="AQ30" s="246"/>
      <c r="AR30" s="246"/>
      <c r="AS30" s="246"/>
      <c r="AT30" s="246"/>
      <c r="AU30" s="247"/>
      <c r="AV30" s="244">
        <f t="shared" ref="AV30:AV39" si="4">SUM(BJ30:BZ30)</f>
        <v>34</v>
      </c>
      <c r="AW30" s="244"/>
      <c r="AX30" s="244"/>
      <c r="AY30" s="248">
        <v>12</v>
      </c>
      <c r="AZ30" s="248"/>
      <c r="BA30" s="248"/>
      <c r="BB30" s="245">
        <f>AV30-AY30</f>
        <v>22</v>
      </c>
      <c r="BC30" s="246"/>
      <c r="BD30" s="246"/>
      <c r="BE30" s="246"/>
      <c r="BF30" s="246"/>
      <c r="BG30" s="246"/>
      <c r="BH30" s="246"/>
      <c r="BI30" s="251"/>
      <c r="BJ30" s="334">
        <v>34</v>
      </c>
      <c r="BK30" s="248"/>
      <c r="BL30" s="245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9"/>
      <c r="BZ30" s="13"/>
      <c r="CA30" s="20"/>
      <c r="CB30" s="24"/>
    </row>
    <row r="31" spans="1:80" s="3" customFormat="1" ht="2.25" customHeight="1">
      <c r="A31" s="299"/>
      <c r="B31" s="300"/>
      <c r="C31" s="300"/>
      <c r="D31" s="300"/>
      <c r="E31" s="301"/>
      <c r="F31" s="249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119"/>
      <c r="AH31" s="119"/>
      <c r="AI31" s="119"/>
      <c r="AJ31" s="245"/>
      <c r="AK31" s="246"/>
      <c r="AL31" s="246"/>
      <c r="AM31" s="246"/>
      <c r="AN31" s="246"/>
      <c r="AO31" s="247"/>
      <c r="AP31" s="245"/>
      <c r="AQ31" s="246"/>
      <c r="AR31" s="246"/>
      <c r="AS31" s="246"/>
      <c r="AT31" s="246"/>
      <c r="AU31" s="247"/>
      <c r="AV31" s="244">
        <f t="shared" si="4"/>
        <v>0</v>
      </c>
      <c r="AW31" s="244"/>
      <c r="AX31" s="244"/>
      <c r="AY31" s="245"/>
      <c r="AZ31" s="246"/>
      <c r="BA31" s="247"/>
      <c r="BB31" s="245"/>
      <c r="BC31" s="246"/>
      <c r="BD31" s="246"/>
      <c r="BE31" s="246"/>
      <c r="BF31" s="246"/>
      <c r="BG31" s="246"/>
      <c r="BH31" s="246"/>
      <c r="BI31" s="251"/>
      <c r="BJ31" s="296"/>
      <c r="BK31" s="246"/>
      <c r="BL31" s="247"/>
      <c r="BM31" s="245"/>
      <c r="BN31" s="246"/>
      <c r="BO31" s="247"/>
      <c r="BP31" s="245"/>
      <c r="BQ31" s="246"/>
      <c r="BR31" s="247"/>
      <c r="BS31" s="245"/>
      <c r="BT31" s="246"/>
      <c r="BU31" s="247"/>
      <c r="BV31" s="245"/>
      <c r="BW31" s="246"/>
      <c r="BX31" s="247"/>
      <c r="BY31" s="29"/>
      <c r="BZ31" s="13"/>
      <c r="CA31" s="20"/>
      <c r="CB31" s="24"/>
    </row>
    <row r="32" spans="1:80" s="3" customFormat="1" ht="18.75" customHeight="1">
      <c r="A32" s="297" t="s">
        <v>201</v>
      </c>
      <c r="B32" s="298"/>
      <c r="C32" s="298"/>
      <c r="D32" s="298"/>
      <c r="E32" s="298"/>
      <c r="F32" s="249" t="s">
        <v>61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119"/>
      <c r="AH32" s="119"/>
      <c r="AI32" s="119">
        <v>1</v>
      </c>
      <c r="AJ32" s="245">
        <f t="shared" ref="AJ32:AJ39" si="5">AP32+AV32</f>
        <v>51</v>
      </c>
      <c r="AK32" s="246"/>
      <c r="AL32" s="246"/>
      <c r="AM32" s="246"/>
      <c r="AN32" s="246"/>
      <c r="AO32" s="247"/>
      <c r="AP32" s="245">
        <f t="shared" ref="AP32:AP39" si="6">AV32/2</f>
        <v>17</v>
      </c>
      <c r="AQ32" s="246"/>
      <c r="AR32" s="246"/>
      <c r="AS32" s="246"/>
      <c r="AT32" s="246"/>
      <c r="AU32" s="247"/>
      <c r="AV32" s="244">
        <f t="shared" si="4"/>
        <v>34</v>
      </c>
      <c r="AW32" s="244"/>
      <c r="AX32" s="244"/>
      <c r="AY32" s="248">
        <v>22</v>
      </c>
      <c r="AZ32" s="248"/>
      <c r="BA32" s="248"/>
      <c r="BB32" s="245">
        <f t="shared" ref="BB32:BB39" si="7">AV32-AY32</f>
        <v>12</v>
      </c>
      <c r="BC32" s="246"/>
      <c r="BD32" s="246"/>
      <c r="BE32" s="246"/>
      <c r="BF32" s="246"/>
      <c r="BG32" s="246"/>
      <c r="BH32" s="246"/>
      <c r="BI32" s="251"/>
      <c r="BJ32" s="334">
        <v>34</v>
      </c>
      <c r="BK32" s="248"/>
      <c r="BL32" s="248"/>
      <c r="BM32" s="248"/>
      <c r="BN32" s="248"/>
      <c r="BO32" s="245"/>
      <c r="BP32" s="248"/>
      <c r="BQ32" s="248"/>
      <c r="BR32" s="248"/>
      <c r="BS32" s="248"/>
      <c r="BT32" s="248"/>
      <c r="BU32" s="248"/>
      <c r="BV32" s="248"/>
      <c r="BW32" s="248"/>
      <c r="BX32" s="248"/>
      <c r="BY32" s="29"/>
      <c r="BZ32" s="13"/>
      <c r="CA32" s="20"/>
      <c r="CB32" s="24"/>
    </row>
    <row r="33" spans="1:80" s="3" customFormat="1" ht="18.75" customHeight="1">
      <c r="A33" s="299" t="s">
        <v>312</v>
      </c>
      <c r="B33" s="300"/>
      <c r="C33" s="300"/>
      <c r="D33" s="300"/>
      <c r="E33" s="301"/>
      <c r="F33" s="249" t="s">
        <v>62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119"/>
      <c r="AH33" s="119"/>
      <c r="AI33" s="119">
        <v>1</v>
      </c>
      <c r="AJ33" s="245">
        <f t="shared" si="5"/>
        <v>51</v>
      </c>
      <c r="AK33" s="246"/>
      <c r="AL33" s="246"/>
      <c r="AM33" s="246"/>
      <c r="AN33" s="246"/>
      <c r="AO33" s="247"/>
      <c r="AP33" s="245">
        <f t="shared" si="6"/>
        <v>17</v>
      </c>
      <c r="AQ33" s="246"/>
      <c r="AR33" s="246"/>
      <c r="AS33" s="246"/>
      <c r="AT33" s="246"/>
      <c r="AU33" s="247"/>
      <c r="AV33" s="244">
        <f t="shared" si="4"/>
        <v>34</v>
      </c>
      <c r="AW33" s="244"/>
      <c r="AX33" s="244"/>
      <c r="AY33" s="248">
        <v>22</v>
      </c>
      <c r="AZ33" s="248"/>
      <c r="BA33" s="248"/>
      <c r="BB33" s="245">
        <f t="shared" si="7"/>
        <v>12</v>
      </c>
      <c r="BC33" s="246"/>
      <c r="BD33" s="246"/>
      <c r="BE33" s="246"/>
      <c r="BF33" s="246"/>
      <c r="BG33" s="246"/>
      <c r="BH33" s="246"/>
      <c r="BI33" s="251"/>
      <c r="BJ33" s="296">
        <v>34</v>
      </c>
      <c r="BK33" s="246"/>
      <c r="BL33" s="247"/>
      <c r="BM33" s="245"/>
      <c r="BN33" s="246"/>
      <c r="BO33" s="247"/>
      <c r="BP33" s="245"/>
      <c r="BQ33" s="246"/>
      <c r="BR33" s="247"/>
      <c r="BS33" s="245"/>
      <c r="BT33" s="246"/>
      <c r="BU33" s="247"/>
      <c r="BV33" s="245"/>
      <c r="BW33" s="246"/>
      <c r="BX33" s="247"/>
      <c r="BY33" s="29"/>
      <c r="BZ33" s="13"/>
      <c r="CA33" s="20"/>
      <c r="CB33" s="24"/>
    </row>
    <row r="34" spans="1:80" s="3" customFormat="1" ht="18.75" customHeight="1">
      <c r="A34" s="297" t="s">
        <v>67</v>
      </c>
      <c r="B34" s="298"/>
      <c r="C34" s="298"/>
      <c r="D34" s="298"/>
      <c r="E34" s="298"/>
      <c r="F34" s="249" t="s">
        <v>63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119"/>
      <c r="AH34" s="119"/>
      <c r="AI34" s="119">
        <v>1</v>
      </c>
      <c r="AJ34" s="245">
        <f t="shared" si="5"/>
        <v>51</v>
      </c>
      <c r="AK34" s="246"/>
      <c r="AL34" s="246"/>
      <c r="AM34" s="246"/>
      <c r="AN34" s="246"/>
      <c r="AO34" s="247"/>
      <c r="AP34" s="245">
        <f t="shared" si="6"/>
        <v>17</v>
      </c>
      <c r="AQ34" s="246"/>
      <c r="AR34" s="246"/>
      <c r="AS34" s="246"/>
      <c r="AT34" s="246"/>
      <c r="AU34" s="247"/>
      <c r="AV34" s="244">
        <f t="shared" si="4"/>
        <v>34</v>
      </c>
      <c r="AW34" s="244"/>
      <c r="AX34" s="244"/>
      <c r="AY34" s="248">
        <v>22</v>
      </c>
      <c r="AZ34" s="248"/>
      <c r="BA34" s="248"/>
      <c r="BB34" s="245">
        <f t="shared" si="7"/>
        <v>12</v>
      </c>
      <c r="BC34" s="246"/>
      <c r="BD34" s="246"/>
      <c r="BE34" s="246"/>
      <c r="BF34" s="246"/>
      <c r="BG34" s="246"/>
      <c r="BH34" s="246"/>
      <c r="BI34" s="251"/>
      <c r="BJ34" s="296">
        <v>34</v>
      </c>
      <c r="BK34" s="246"/>
      <c r="BL34" s="247"/>
      <c r="BM34" s="245"/>
      <c r="BN34" s="246"/>
      <c r="BO34" s="247"/>
      <c r="BP34" s="245"/>
      <c r="BQ34" s="246"/>
      <c r="BR34" s="247"/>
      <c r="BS34" s="245"/>
      <c r="BT34" s="246"/>
      <c r="BU34" s="247"/>
      <c r="BV34" s="245"/>
      <c r="BW34" s="246"/>
      <c r="BX34" s="247"/>
      <c r="BY34" s="29"/>
      <c r="BZ34" s="13"/>
      <c r="CA34" s="20"/>
      <c r="CB34" s="24"/>
    </row>
    <row r="35" spans="1:80" s="3" customFormat="1" ht="21" customHeight="1">
      <c r="A35" s="297" t="s">
        <v>68</v>
      </c>
      <c r="B35" s="298"/>
      <c r="C35" s="298"/>
      <c r="D35" s="298"/>
      <c r="E35" s="298"/>
      <c r="F35" s="249" t="s">
        <v>64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119"/>
      <c r="AH35" s="119">
        <v>2</v>
      </c>
      <c r="AI35" s="119"/>
      <c r="AJ35" s="245">
        <f t="shared" si="5"/>
        <v>102</v>
      </c>
      <c r="AK35" s="246"/>
      <c r="AL35" s="246"/>
      <c r="AM35" s="246"/>
      <c r="AN35" s="246"/>
      <c r="AO35" s="247"/>
      <c r="AP35" s="245">
        <f t="shared" si="6"/>
        <v>34</v>
      </c>
      <c r="AQ35" s="246"/>
      <c r="AR35" s="246"/>
      <c r="AS35" s="246"/>
      <c r="AT35" s="246"/>
      <c r="AU35" s="247"/>
      <c r="AV35" s="244">
        <f t="shared" si="4"/>
        <v>68</v>
      </c>
      <c r="AW35" s="244"/>
      <c r="AX35" s="244"/>
      <c r="AY35" s="248">
        <v>18</v>
      </c>
      <c r="AZ35" s="248"/>
      <c r="BA35" s="248"/>
      <c r="BB35" s="245">
        <f t="shared" si="7"/>
        <v>50</v>
      </c>
      <c r="BC35" s="246"/>
      <c r="BD35" s="246"/>
      <c r="BE35" s="246"/>
      <c r="BF35" s="246"/>
      <c r="BG35" s="246"/>
      <c r="BH35" s="246"/>
      <c r="BI35" s="251"/>
      <c r="BJ35" s="296"/>
      <c r="BK35" s="246"/>
      <c r="BL35" s="247"/>
      <c r="BM35" s="245">
        <v>68</v>
      </c>
      <c r="BN35" s="246"/>
      <c r="BO35" s="247"/>
      <c r="BP35" s="245"/>
      <c r="BQ35" s="246"/>
      <c r="BR35" s="247"/>
      <c r="BS35" s="245"/>
      <c r="BT35" s="246"/>
      <c r="BU35" s="247"/>
      <c r="BV35" s="245"/>
      <c r="BW35" s="246"/>
      <c r="BX35" s="247"/>
      <c r="BY35" s="29"/>
      <c r="BZ35" s="13"/>
      <c r="CA35" s="20"/>
      <c r="CB35" s="24"/>
    </row>
    <row r="36" spans="1:80" s="3" customFormat="1" ht="19.5" customHeight="1">
      <c r="A36" s="297" t="s">
        <v>202</v>
      </c>
      <c r="B36" s="298"/>
      <c r="C36" s="298"/>
      <c r="D36" s="298"/>
      <c r="E36" s="298"/>
      <c r="F36" s="249" t="s">
        <v>65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119"/>
      <c r="AH36" s="119"/>
      <c r="AI36" s="119">
        <v>5</v>
      </c>
      <c r="AJ36" s="245">
        <f t="shared" si="5"/>
        <v>72</v>
      </c>
      <c r="AK36" s="246"/>
      <c r="AL36" s="246"/>
      <c r="AM36" s="246"/>
      <c r="AN36" s="246"/>
      <c r="AO36" s="247"/>
      <c r="AP36" s="245">
        <f t="shared" si="6"/>
        <v>24</v>
      </c>
      <c r="AQ36" s="246"/>
      <c r="AR36" s="246"/>
      <c r="AS36" s="246"/>
      <c r="AT36" s="246"/>
      <c r="AU36" s="247"/>
      <c r="AV36" s="244">
        <f t="shared" si="4"/>
        <v>48</v>
      </c>
      <c r="AW36" s="244"/>
      <c r="AX36" s="244"/>
      <c r="AY36" s="248">
        <v>32</v>
      </c>
      <c r="AZ36" s="248"/>
      <c r="BA36" s="248"/>
      <c r="BB36" s="245">
        <f t="shared" si="7"/>
        <v>16</v>
      </c>
      <c r="BC36" s="246"/>
      <c r="BD36" s="246"/>
      <c r="BE36" s="246"/>
      <c r="BF36" s="246"/>
      <c r="BG36" s="246"/>
      <c r="BH36" s="246"/>
      <c r="BI36" s="251"/>
      <c r="BJ36" s="296"/>
      <c r="BK36" s="246"/>
      <c r="BL36" s="246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>
        <v>48</v>
      </c>
      <c r="BW36" s="248"/>
      <c r="BX36" s="248"/>
      <c r="BY36" s="29"/>
      <c r="BZ36" s="13"/>
      <c r="CA36" s="20"/>
      <c r="CB36" s="24"/>
    </row>
    <row r="37" spans="1:80" s="3" customFormat="1" ht="19.5" customHeight="1">
      <c r="A37" s="297" t="s">
        <v>299</v>
      </c>
      <c r="B37" s="298"/>
      <c r="C37" s="298"/>
      <c r="D37" s="298"/>
      <c r="E37" s="298"/>
      <c r="F37" s="249" t="s">
        <v>266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119"/>
      <c r="AH37" s="119"/>
      <c r="AI37" s="119">
        <v>5</v>
      </c>
      <c r="AJ37" s="245">
        <f t="shared" si="5"/>
        <v>54</v>
      </c>
      <c r="AK37" s="246"/>
      <c r="AL37" s="246"/>
      <c r="AM37" s="246"/>
      <c r="AN37" s="246"/>
      <c r="AO37" s="247"/>
      <c r="AP37" s="245">
        <f t="shared" si="6"/>
        <v>18</v>
      </c>
      <c r="AQ37" s="246"/>
      <c r="AR37" s="246"/>
      <c r="AS37" s="246"/>
      <c r="AT37" s="246"/>
      <c r="AU37" s="247"/>
      <c r="AV37" s="244">
        <f t="shared" si="4"/>
        <v>36</v>
      </c>
      <c r="AW37" s="244"/>
      <c r="AX37" s="244"/>
      <c r="AY37" s="248">
        <v>22</v>
      </c>
      <c r="AZ37" s="248"/>
      <c r="BA37" s="248"/>
      <c r="BB37" s="245">
        <f t="shared" si="7"/>
        <v>14</v>
      </c>
      <c r="BC37" s="246"/>
      <c r="BD37" s="246"/>
      <c r="BE37" s="246"/>
      <c r="BF37" s="246"/>
      <c r="BG37" s="246"/>
      <c r="BH37" s="246"/>
      <c r="BI37" s="251"/>
      <c r="BJ37" s="296"/>
      <c r="BK37" s="246"/>
      <c r="BL37" s="247"/>
      <c r="BM37" s="245"/>
      <c r="BN37" s="246"/>
      <c r="BO37" s="247"/>
      <c r="BP37" s="245"/>
      <c r="BQ37" s="246"/>
      <c r="BR37" s="247"/>
      <c r="BS37" s="245"/>
      <c r="BT37" s="246"/>
      <c r="BU37" s="247"/>
      <c r="BV37" s="245">
        <v>36</v>
      </c>
      <c r="BW37" s="246"/>
      <c r="BX37" s="247"/>
      <c r="BY37" s="29"/>
      <c r="BZ37" s="13"/>
      <c r="CA37" s="20"/>
      <c r="CB37" s="24"/>
    </row>
    <row r="38" spans="1:80" s="3" customFormat="1" ht="19.5" customHeight="1">
      <c r="A38" s="297" t="s">
        <v>300</v>
      </c>
      <c r="B38" s="298"/>
      <c r="C38" s="298"/>
      <c r="D38" s="298"/>
      <c r="E38" s="298"/>
      <c r="F38" s="249" t="s">
        <v>267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2">
        <v>5</v>
      </c>
      <c r="AH38" s="119"/>
      <c r="AI38" s="119"/>
      <c r="AJ38" s="245">
        <f t="shared" si="5"/>
        <v>51</v>
      </c>
      <c r="AK38" s="246"/>
      <c r="AL38" s="246"/>
      <c r="AM38" s="246"/>
      <c r="AN38" s="246"/>
      <c r="AO38" s="247"/>
      <c r="AP38" s="245">
        <f t="shared" si="6"/>
        <v>17</v>
      </c>
      <c r="AQ38" s="246"/>
      <c r="AR38" s="246"/>
      <c r="AS38" s="246"/>
      <c r="AT38" s="246"/>
      <c r="AU38" s="247"/>
      <c r="AV38" s="244">
        <f t="shared" si="4"/>
        <v>34</v>
      </c>
      <c r="AW38" s="244"/>
      <c r="AX38" s="244"/>
      <c r="AY38" s="248">
        <v>26</v>
      </c>
      <c r="AZ38" s="248"/>
      <c r="BA38" s="248"/>
      <c r="BB38" s="245">
        <f t="shared" si="7"/>
        <v>8</v>
      </c>
      <c r="BC38" s="246"/>
      <c r="BD38" s="246"/>
      <c r="BE38" s="246"/>
      <c r="BF38" s="246"/>
      <c r="BG38" s="246"/>
      <c r="BH38" s="246"/>
      <c r="BI38" s="251"/>
      <c r="BJ38" s="296"/>
      <c r="BK38" s="246"/>
      <c r="BL38" s="246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>
        <v>34</v>
      </c>
      <c r="BW38" s="248"/>
      <c r="BX38" s="248"/>
      <c r="BY38" s="29"/>
      <c r="BZ38" s="13"/>
      <c r="CA38" s="20"/>
      <c r="CB38" s="24"/>
    </row>
    <row r="39" spans="1:80" s="3" customFormat="1" ht="19.5" customHeight="1">
      <c r="A39" s="387" t="s">
        <v>301</v>
      </c>
      <c r="B39" s="388"/>
      <c r="C39" s="388"/>
      <c r="D39" s="388"/>
      <c r="E39" s="388"/>
      <c r="F39" s="389" t="s">
        <v>268</v>
      </c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85"/>
      <c r="AH39" s="126"/>
      <c r="AI39" s="127"/>
      <c r="AJ39" s="266">
        <f t="shared" si="5"/>
        <v>51</v>
      </c>
      <c r="AK39" s="267"/>
      <c r="AL39" s="267"/>
      <c r="AM39" s="267"/>
      <c r="AN39" s="267"/>
      <c r="AO39" s="286"/>
      <c r="AP39" s="266">
        <f t="shared" si="6"/>
        <v>17</v>
      </c>
      <c r="AQ39" s="267"/>
      <c r="AR39" s="267"/>
      <c r="AS39" s="267"/>
      <c r="AT39" s="267"/>
      <c r="AU39" s="286"/>
      <c r="AV39" s="314">
        <f t="shared" si="4"/>
        <v>34</v>
      </c>
      <c r="AW39" s="314"/>
      <c r="AX39" s="314"/>
      <c r="AY39" s="285">
        <v>24</v>
      </c>
      <c r="AZ39" s="285"/>
      <c r="BA39" s="285"/>
      <c r="BB39" s="266">
        <f t="shared" si="7"/>
        <v>10</v>
      </c>
      <c r="BC39" s="267"/>
      <c r="BD39" s="267"/>
      <c r="BE39" s="267"/>
      <c r="BF39" s="267"/>
      <c r="BG39" s="267"/>
      <c r="BH39" s="267"/>
      <c r="BI39" s="268"/>
      <c r="BJ39" s="333"/>
      <c r="BK39" s="267"/>
      <c r="BL39" s="267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>
        <v>34</v>
      </c>
      <c r="BW39" s="285"/>
      <c r="BX39" s="285"/>
      <c r="BY39" s="117"/>
      <c r="BZ39" s="118"/>
      <c r="CA39" s="20"/>
      <c r="CB39" s="24"/>
    </row>
    <row r="40" spans="1:80" ht="53.25" customHeight="1">
      <c r="A40" s="328" t="s">
        <v>0</v>
      </c>
      <c r="B40" s="328"/>
      <c r="C40" s="328"/>
      <c r="D40" s="328"/>
      <c r="E40" s="328"/>
      <c r="F40" s="386" t="s">
        <v>26</v>
      </c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 t="s">
        <v>25</v>
      </c>
      <c r="AH40" s="386"/>
      <c r="AI40" s="386"/>
      <c r="AJ40" s="282" t="s">
        <v>10</v>
      </c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 t="s">
        <v>12</v>
      </c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 t="s">
        <v>7</v>
      </c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</row>
    <row r="41" spans="1:80" ht="42.75" customHeight="1">
      <c r="A41" s="328"/>
      <c r="B41" s="328"/>
      <c r="C41" s="328"/>
      <c r="D41" s="328"/>
      <c r="E41" s="328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13" t="s">
        <v>263</v>
      </c>
      <c r="AH41" s="313" t="s">
        <v>264</v>
      </c>
      <c r="AI41" s="313" t="s">
        <v>265</v>
      </c>
      <c r="AJ41" s="313" t="s">
        <v>13</v>
      </c>
      <c r="AK41" s="313"/>
      <c r="AL41" s="313"/>
      <c r="AM41" s="313"/>
      <c r="AN41" s="313"/>
      <c r="AO41" s="313"/>
      <c r="AP41" s="313" t="s">
        <v>11</v>
      </c>
      <c r="AQ41" s="313"/>
      <c r="AR41" s="313"/>
      <c r="AS41" s="313"/>
      <c r="AT41" s="313"/>
      <c r="AU41" s="313"/>
      <c r="AV41" s="282" t="s">
        <v>3</v>
      </c>
      <c r="AW41" s="282"/>
      <c r="AX41" s="282"/>
      <c r="AY41" s="282" t="s">
        <v>1</v>
      </c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328" t="s">
        <v>14</v>
      </c>
      <c r="BK41" s="328"/>
      <c r="BL41" s="328"/>
      <c r="BM41" s="328"/>
      <c r="BN41" s="328"/>
      <c r="BO41" s="328"/>
      <c r="BP41" s="328" t="s">
        <v>8</v>
      </c>
      <c r="BQ41" s="328"/>
      <c r="BR41" s="328"/>
      <c r="BS41" s="328"/>
      <c r="BT41" s="328"/>
      <c r="BU41" s="328"/>
      <c r="BV41" s="328" t="s">
        <v>2</v>
      </c>
      <c r="BW41" s="328"/>
      <c r="BX41" s="328"/>
      <c r="BY41" s="328"/>
      <c r="BZ41" s="328"/>
    </row>
    <row r="42" spans="1:80" ht="74.25" customHeight="1">
      <c r="A42" s="328"/>
      <c r="B42" s="328"/>
      <c r="C42" s="328"/>
      <c r="D42" s="328"/>
      <c r="E42" s="328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282"/>
      <c r="AW42" s="282"/>
      <c r="AX42" s="282"/>
      <c r="AY42" s="282" t="s">
        <v>272</v>
      </c>
      <c r="AZ42" s="282"/>
      <c r="BA42" s="282"/>
      <c r="BB42" s="282" t="s">
        <v>6</v>
      </c>
      <c r="BC42" s="282"/>
      <c r="BD42" s="282"/>
      <c r="BE42" s="282"/>
      <c r="BF42" s="282"/>
      <c r="BG42" s="282"/>
      <c r="BH42" s="282"/>
      <c r="BI42" s="282"/>
      <c r="BJ42" s="282" t="s">
        <v>81</v>
      </c>
      <c r="BK42" s="282"/>
      <c r="BL42" s="282"/>
      <c r="BM42" s="282" t="s">
        <v>82</v>
      </c>
      <c r="BN42" s="282"/>
      <c r="BO42" s="282"/>
      <c r="BP42" s="282" t="s">
        <v>83</v>
      </c>
      <c r="BQ42" s="282"/>
      <c r="BR42" s="282"/>
      <c r="BS42" s="282" t="s">
        <v>203</v>
      </c>
      <c r="BT42" s="282"/>
      <c r="BU42" s="282"/>
      <c r="BV42" s="282" t="s">
        <v>205</v>
      </c>
      <c r="BW42" s="282"/>
      <c r="BX42" s="282"/>
      <c r="BY42" s="85" t="s">
        <v>204</v>
      </c>
      <c r="BZ42" s="85" t="s">
        <v>96</v>
      </c>
    </row>
    <row r="43" spans="1:80" s="6" customFormat="1" ht="21" customHeight="1">
      <c r="A43" s="379">
        <v>1</v>
      </c>
      <c r="B43" s="380"/>
      <c r="C43" s="380"/>
      <c r="D43" s="380"/>
      <c r="E43" s="380"/>
      <c r="F43" s="302">
        <v>2</v>
      </c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8"/>
      <c r="AH43" s="38"/>
      <c r="AI43" s="38"/>
      <c r="AJ43" s="302">
        <v>4</v>
      </c>
      <c r="AK43" s="303"/>
      <c r="AL43" s="303"/>
      <c r="AM43" s="303"/>
      <c r="AN43" s="303"/>
      <c r="AO43" s="329"/>
      <c r="AP43" s="302">
        <v>5</v>
      </c>
      <c r="AQ43" s="303"/>
      <c r="AR43" s="303"/>
      <c r="AS43" s="303"/>
      <c r="AT43" s="303"/>
      <c r="AU43" s="329"/>
      <c r="AV43" s="302">
        <v>6</v>
      </c>
      <c r="AW43" s="303"/>
      <c r="AX43" s="329"/>
      <c r="AY43" s="302">
        <v>7</v>
      </c>
      <c r="AZ43" s="303"/>
      <c r="BA43" s="329"/>
      <c r="BB43" s="302">
        <v>8</v>
      </c>
      <c r="BC43" s="303"/>
      <c r="BD43" s="303"/>
      <c r="BE43" s="303"/>
      <c r="BF43" s="303"/>
      <c r="BG43" s="303"/>
      <c r="BH43" s="303"/>
      <c r="BI43" s="391"/>
      <c r="BJ43" s="332">
        <v>9</v>
      </c>
      <c r="BK43" s="303"/>
      <c r="BL43" s="329"/>
      <c r="BM43" s="302">
        <v>10</v>
      </c>
      <c r="BN43" s="303"/>
      <c r="BO43" s="329"/>
      <c r="BP43" s="303">
        <v>11</v>
      </c>
      <c r="BQ43" s="303"/>
      <c r="BR43" s="329"/>
      <c r="BS43" s="302">
        <v>12</v>
      </c>
      <c r="BT43" s="303"/>
      <c r="BU43" s="329"/>
      <c r="BV43" s="302">
        <v>13</v>
      </c>
      <c r="BW43" s="303"/>
      <c r="BX43" s="329"/>
      <c r="BY43" s="38">
        <v>14</v>
      </c>
      <c r="BZ43" s="39">
        <v>15</v>
      </c>
    </row>
    <row r="44" spans="1:80" s="8" customFormat="1" ht="30.75" customHeight="1">
      <c r="A44" s="382" t="s">
        <v>70</v>
      </c>
      <c r="B44" s="383"/>
      <c r="C44" s="383"/>
      <c r="D44" s="383"/>
      <c r="E44" s="384"/>
      <c r="F44" s="365" t="s">
        <v>69</v>
      </c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100"/>
      <c r="AH44" s="100"/>
      <c r="AI44" s="100"/>
      <c r="AJ44" s="291">
        <f>AJ45</f>
        <v>462</v>
      </c>
      <c r="AK44" s="292"/>
      <c r="AL44" s="292"/>
      <c r="AM44" s="292"/>
      <c r="AN44" s="292"/>
      <c r="AO44" s="293"/>
      <c r="AP44" s="291">
        <f>AP45</f>
        <v>140</v>
      </c>
      <c r="AQ44" s="292"/>
      <c r="AR44" s="292"/>
      <c r="AS44" s="292"/>
      <c r="AT44" s="292"/>
      <c r="AU44" s="293"/>
      <c r="AV44" s="272">
        <f>AV45</f>
        <v>322</v>
      </c>
      <c r="AW44" s="273"/>
      <c r="AX44" s="274"/>
      <c r="AY44" s="291">
        <f>AY45</f>
        <v>175</v>
      </c>
      <c r="AZ44" s="292"/>
      <c r="BA44" s="293"/>
      <c r="BB44" s="291">
        <f>BB45</f>
        <v>147</v>
      </c>
      <c r="BC44" s="292"/>
      <c r="BD44" s="292"/>
      <c r="BE44" s="292"/>
      <c r="BF44" s="292"/>
      <c r="BG44" s="292"/>
      <c r="BH44" s="292"/>
      <c r="BI44" s="340"/>
      <c r="BJ44" s="341">
        <f>BJ45</f>
        <v>0</v>
      </c>
      <c r="BK44" s="292"/>
      <c r="BL44" s="292"/>
      <c r="BM44" s="291">
        <f>BM45</f>
        <v>121</v>
      </c>
      <c r="BN44" s="292"/>
      <c r="BO44" s="293"/>
      <c r="BP44" s="330">
        <f>BP45</f>
        <v>87</v>
      </c>
      <c r="BQ44" s="330"/>
      <c r="BR44" s="330"/>
      <c r="BS44" s="330">
        <f>BS45</f>
        <v>85</v>
      </c>
      <c r="BT44" s="330"/>
      <c r="BU44" s="330"/>
      <c r="BV44" s="330">
        <f>BV45</f>
        <v>29</v>
      </c>
      <c r="BW44" s="330"/>
      <c r="BX44" s="330"/>
      <c r="BY44" s="30"/>
      <c r="BZ44" s="12"/>
      <c r="CA44" s="20"/>
      <c r="CB44" s="24"/>
    </row>
    <row r="45" spans="1:80" ht="33.75" customHeight="1">
      <c r="A45" s="381" t="s">
        <v>71</v>
      </c>
      <c r="B45" s="315"/>
      <c r="C45" s="315"/>
      <c r="D45" s="315"/>
      <c r="E45" s="315"/>
      <c r="F45" s="365" t="s">
        <v>72</v>
      </c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100"/>
      <c r="AH45" s="100"/>
      <c r="AI45" s="100"/>
      <c r="AJ45" s="291">
        <f>AJ46+AJ54</f>
        <v>462</v>
      </c>
      <c r="AK45" s="292"/>
      <c r="AL45" s="292"/>
      <c r="AM45" s="292"/>
      <c r="AN45" s="292"/>
      <c r="AO45" s="293"/>
      <c r="AP45" s="291">
        <f>AP46+AP54</f>
        <v>140</v>
      </c>
      <c r="AQ45" s="292"/>
      <c r="AR45" s="292"/>
      <c r="AS45" s="292"/>
      <c r="AT45" s="292"/>
      <c r="AU45" s="293"/>
      <c r="AV45" s="275">
        <f>AV46+AV54</f>
        <v>322</v>
      </c>
      <c r="AW45" s="275"/>
      <c r="AX45" s="275"/>
      <c r="AY45" s="291">
        <f>AY46+AY54</f>
        <v>175</v>
      </c>
      <c r="AZ45" s="292"/>
      <c r="BA45" s="293"/>
      <c r="BB45" s="291">
        <f>BB46+BB54</f>
        <v>147</v>
      </c>
      <c r="BC45" s="292"/>
      <c r="BD45" s="292"/>
      <c r="BE45" s="292"/>
      <c r="BF45" s="292"/>
      <c r="BG45" s="292"/>
      <c r="BH45" s="292"/>
      <c r="BI45" s="340"/>
      <c r="BJ45" s="331">
        <f>BJ46+BJ54</f>
        <v>0</v>
      </c>
      <c r="BK45" s="330"/>
      <c r="BL45" s="291"/>
      <c r="BM45" s="331">
        <f>BM46+BM54</f>
        <v>121</v>
      </c>
      <c r="BN45" s="330"/>
      <c r="BO45" s="291"/>
      <c r="BP45" s="331">
        <f>BP46+BP54</f>
        <v>87</v>
      </c>
      <c r="BQ45" s="330"/>
      <c r="BR45" s="291"/>
      <c r="BS45" s="331">
        <f>BS46+BS54</f>
        <v>85</v>
      </c>
      <c r="BT45" s="330"/>
      <c r="BU45" s="291"/>
      <c r="BV45" s="331">
        <f>BV46+BV54</f>
        <v>29</v>
      </c>
      <c r="BW45" s="330"/>
      <c r="BX45" s="291"/>
      <c r="BY45" s="30"/>
      <c r="BZ45" s="12"/>
      <c r="CA45" s="20"/>
    </row>
    <row r="46" spans="1:80" s="1" customFormat="1" ht="55.5" customHeight="1">
      <c r="A46" s="376" t="s">
        <v>73</v>
      </c>
      <c r="B46" s="377"/>
      <c r="C46" s="377"/>
      <c r="D46" s="377"/>
      <c r="E46" s="377"/>
      <c r="F46" s="305" t="s">
        <v>84</v>
      </c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125" t="s">
        <v>274</v>
      </c>
      <c r="AH46" s="125"/>
      <c r="AI46" s="125"/>
      <c r="AJ46" s="295">
        <f>AJ47+AJ48+AJ49+AJ50+AJ51</f>
        <v>303</v>
      </c>
      <c r="AK46" s="295"/>
      <c r="AL46" s="295"/>
      <c r="AM46" s="295">
        <f>AM47+AM48+AM49+AM50+AM51</f>
        <v>0</v>
      </c>
      <c r="AN46" s="295"/>
      <c r="AO46" s="295"/>
      <c r="AP46" s="295">
        <f>AP47+AP48+AP49+AP50+AP51</f>
        <v>95</v>
      </c>
      <c r="AQ46" s="295"/>
      <c r="AR46" s="295"/>
      <c r="AS46" s="295">
        <f>AS47+AS48+AS49+AS50+AS51</f>
        <v>0</v>
      </c>
      <c r="AT46" s="295"/>
      <c r="AU46" s="295"/>
      <c r="AV46" s="295">
        <f>AV47+AV48+AV49+AV50+AV51</f>
        <v>208</v>
      </c>
      <c r="AW46" s="295"/>
      <c r="AX46" s="295"/>
      <c r="AY46" s="295">
        <f>AY47+AY48+AY49+AY50+AY51</f>
        <v>143</v>
      </c>
      <c r="AZ46" s="295"/>
      <c r="BA46" s="295"/>
      <c r="BB46" s="338">
        <f>BB47+BB48+BB49+BB50+BB51</f>
        <v>65</v>
      </c>
      <c r="BC46" s="339"/>
      <c r="BD46" s="339"/>
      <c r="BE46" s="339"/>
      <c r="BF46" s="339"/>
      <c r="BG46" s="339"/>
      <c r="BH46" s="339"/>
      <c r="BI46" s="426"/>
      <c r="BJ46" s="295">
        <f>BJ47+BJ48+BJ49+BJ50+BJ51</f>
        <v>0</v>
      </c>
      <c r="BK46" s="295"/>
      <c r="BL46" s="295"/>
      <c r="BM46" s="295">
        <f>BM47+BM48+BM49</f>
        <v>121</v>
      </c>
      <c r="BN46" s="295"/>
      <c r="BO46" s="295"/>
      <c r="BP46" s="295">
        <f>BP47+BP48+BP49+BP50+BP51</f>
        <v>87</v>
      </c>
      <c r="BQ46" s="295"/>
      <c r="BR46" s="295"/>
      <c r="BS46" s="295">
        <f>BS47+BS48+BS49+BS50+BS51</f>
        <v>0</v>
      </c>
      <c r="BT46" s="295"/>
      <c r="BU46" s="295"/>
      <c r="BV46" s="295">
        <f>BV47+BV48+BV49+BV50+BV51</f>
        <v>0</v>
      </c>
      <c r="BW46" s="295"/>
      <c r="BX46" s="295"/>
      <c r="BY46" s="27">
        <f>BY47+BY48+BY49+BY50</f>
        <v>0</v>
      </c>
      <c r="BZ46" s="33">
        <f>BZ47+BZ48+BZ49+BZ50</f>
        <v>0</v>
      </c>
      <c r="CA46" s="20"/>
    </row>
    <row r="47" spans="1:80" ht="33.75" customHeight="1">
      <c r="A47" s="297" t="s">
        <v>74</v>
      </c>
      <c r="B47" s="298"/>
      <c r="C47" s="298"/>
      <c r="D47" s="298"/>
      <c r="E47" s="298"/>
      <c r="F47" s="249" t="s">
        <v>85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119">
        <v>2</v>
      </c>
      <c r="AH47" s="119"/>
      <c r="AI47" s="119"/>
      <c r="AJ47" s="288">
        <f>AP47+AV47</f>
        <v>69</v>
      </c>
      <c r="AK47" s="289"/>
      <c r="AL47" s="289"/>
      <c r="AM47" s="289"/>
      <c r="AN47" s="289"/>
      <c r="AO47" s="290"/>
      <c r="AP47" s="288">
        <v>23</v>
      </c>
      <c r="AQ47" s="289"/>
      <c r="AR47" s="289"/>
      <c r="AS47" s="289"/>
      <c r="AT47" s="289"/>
      <c r="AU47" s="290"/>
      <c r="AV47" s="287">
        <f>BJ47+BM47+BP47+BS47+BV47+BY47+BZ47</f>
        <v>46</v>
      </c>
      <c r="AW47" s="287"/>
      <c r="AX47" s="287"/>
      <c r="AY47" s="262">
        <v>34</v>
      </c>
      <c r="AZ47" s="262"/>
      <c r="BA47" s="262"/>
      <c r="BB47" s="288">
        <f>AV47-AY47</f>
        <v>12</v>
      </c>
      <c r="BC47" s="289"/>
      <c r="BD47" s="289"/>
      <c r="BE47" s="289"/>
      <c r="BF47" s="289"/>
      <c r="BG47" s="289"/>
      <c r="BH47" s="289"/>
      <c r="BI47" s="320"/>
      <c r="BJ47" s="337"/>
      <c r="BK47" s="262"/>
      <c r="BL47" s="288"/>
      <c r="BM47" s="262">
        <v>46</v>
      </c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"/>
      <c r="BZ47" s="13"/>
      <c r="CA47" s="20"/>
    </row>
    <row r="48" spans="1:80" ht="39" customHeight="1">
      <c r="A48" s="297" t="s">
        <v>75</v>
      </c>
      <c r="B48" s="298"/>
      <c r="C48" s="298"/>
      <c r="D48" s="298"/>
      <c r="E48" s="298"/>
      <c r="F48" s="249" t="s">
        <v>77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119"/>
      <c r="AH48" s="119"/>
      <c r="AI48" s="119"/>
      <c r="AJ48" s="288">
        <f>AP48+AV48</f>
        <v>64</v>
      </c>
      <c r="AK48" s="289"/>
      <c r="AL48" s="289"/>
      <c r="AM48" s="289"/>
      <c r="AN48" s="289"/>
      <c r="AO48" s="290"/>
      <c r="AP48" s="288">
        <v>18</v>
      </c>
      <c r="AQ48" s="289"/>
      <c r="AR48" s="289"/>
      <c r="AS48" s="289"/>
      <c r="AT48" s="289"/>
      <c r="AU48" s="290"/>
      <c r="AV48" s="287">
        <f>BJ48+BM48+BP48+BS48+BV48+BY48+BZ48</f>
        <v>46</v>
      </c>
      <c r="AW48" s="287"/>
      <c r="AX48" s="287"/>
      <c r="AY48" s="288">
        <v>35</v>
      </c>
      <c r="AZ48" s="289"/>
      <c r="BA48" s="290"/>
      <c r="BB48" s="288">
        <f>AV48-AY48</f>
        <v>11</v>
      </c>
      <c r="BC48" s="289"/>
      <c r="BD48" s="289"/>
      <c r="BE48" s="289"/>
      <c r="BF48" s="289"/>
      <c r="BG48" s="289"/>
      <c r="BH48" s="289"/>
      <c r="BI48" s="320"/>
      <c r="BJ48" s="327"/>
      <c r="BK48" s="289"/>
      <c r="BL48" s="289"/>
      <c r="BM48" s="262">
        <v>46</v>
      </c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"/>
      <c r="BZ48" s="13"/>
      <c r="CA48" s="20"/>
    </row>
    <row r="49" spans="1:80" ht="33" customHeight="1">
      <c r="A49" s="297" t="s">
        <v>86</v>
      </c>
      <c r="B49" s="298"/>
      <c r="C49" s="298"/>
      <c r="D49" s="298"/>
      <c r="E49" s="298"/>
      <c r="F49" s="249" t="s">
        <v>87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119">
        <v>2</v>
      </c>
      <c r="AH49" s="119"/>
      <c r="AI49" s="119"/>
      <c r="AJ49" s="288">
        <f>AP49+AV49</f>
        <v>64</v>
      </c>
      <c r="AK49" s="289"/>
      <c r="AL49" s="289"/>
      <c r="AM49" s="289"/>
      <c r="AN49" s="289"/>
      <c r="AO49" s="290"/>
      <c r="AP49" s="288">
        <v>18</v>
      </c>
      <c r="AQ49" s="289"/>
      <c r="AR49" s="289"/>
      <c r="AS49" s="289"/>
      <c r="AT49" s="289"/>
      <c r="AU49" s="290"/>
      <c r="AV49" s="287">
        <f>BJ49+BM49+BP49+BS49+BV49+BY49+BZ49</f>
        <v>46</v>
      </c>
      <c r="AW49" s="287"/>
      <c r="AX49" s="287"/>
      <c r="AY49" s="288">
        <v>26</v>
      </c>
      <c r="AZ49" s="289"/>
      <c r="BA49" s="290"/>
      <c r="BB49" s="288">
        <f>AV49-AY49</f>
        <v>20</v>
      </c>
      <c r="BC49" s="289"/>
      <c r="BD49" s="289"/>
      <c r="BE49" s="289"/>
      <c r="BF49" s="289"/>
      <c r="BG49" s="289"/>
      <c r="BH49" s="289"/>
      <c r="BI49" s="320"/>
      <c r="BJ49" s="327"/>
      <c r="BK49" s="289"/>
      <c r="BL49" s="289"/>
      <c r="BM49" s="262">
        <v>29</v>
      </c>
      <c r="BN49" s="262"/>
      <c r="BO49" s="262"/>
      <c r="BP49" s="262">
        <v>17</v>
      </c>
      <c r="BQ49" s="262"/>
      <c r="BR49" s="262"/>
      <c r="BS49" s="262"/>
      <c r="BT49" s="262"/>
      <c r="BU49" s="262"/>
      <c r="BV49" s="262"/>
      <c r="BW49" s="262"/>
      <c r="BX49" s="262"/>
      <c r="BY49" s="26"/>
      <c r="BZ49" s="13"/>
      <c r="CA49" s="20"/>
    </row>
    <row r="50" spans="1:80" ht="21" customHeight="1">
      <c r="A50" s="297" t="s">
        <v>88</v>
      </c>
      <c r="B50" s="298"/>
      <c r="C50" s="298"/>
      <c r="D50" s="298"/>
      <c r="E50" s="298"/>
      <c r="F50" s="249" t="s">
        <v>89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119"/>
      <c r="AH50" s="119"/>
      <c r="AI50" s="119">
        <v>3</v>
      </c>
      <c r="AJ50" s="288">
        <f>AP50+AV50</f>
        <v>56</v>
      </c>
      <c r="AK50" s="289"/>
      <c r="AL50" s="289"/>
      <c r="AM50" s="289"/>
      <c r="AN50" s="289"/>
      <c r="AO50" s="290"/>
      <c r="AP50" s="288">
        <v>18</v>
      </c>
      <c r="AQ50" s="289"/>
      <c r="AR50" s="289"/>
      <c r="AS50" s="289"/>
      <c r="AT50" s="289"/>
      <c r="AU50" s="290"/>
      <c r="AV50" s="287">
        <f>BJ50+BM50+BP50+BS50+BV50+BY50+BZ50</f>
        <v>38</v>
      </c>
      <c r="AW50" s="287"/>
      <c r="AX50" s="287"/>
      <c r="AY50" s="288">
        <v>36</v>
      </c>
      <c r="AZ50" s="289"/>
      <c r="BA50" s="290"/>
      <c r="BB50" s="288">
        <f>AV50-AY50</f>
        <v>2</v>
      </c>
      <c r="BC50" s="289"/>
      <c r="BD50" s="289"/>
      <c r="BE50" s="289"/>
      <c r="BF50" s="289"/>
      <c r="BG50" s="289"/>
      <c r="BH50" s="289"/>
      <c r="BI50" s="320"/>
      <c r="BJ50" s="327"/>
      <c r="BK50" s="289"/>
      <c r="BL50" s="289"/>
      <c r="BM50" s="262"/>
      <c r="BN50" s="262"/>
      <c r="BO50" s="262"/>
      <c r="BP50" s="262">
        <v>38</v>
      </c>
      <c r="BQ50" s="262"/>
      <c r="BR50" s="262"/>
      <c r="BS50" s="262"/>
      <c r="BT50" s="262"/>
      <c r="BU50" s="262"/>
      <c r="BV50" s="262"/>
      <c r="BW50" s="262"/>
      <c r="BX50" s="262"/>
      <c r="BY50" s="26"/>
      <c r="BZ50" s="13"/>
      <c r="CA50" s="20"/>
    </row>
    <row r="51" spans="1:80" ht="33" customHeight="1">
      <c r="A51" s="297" t="s">
        <v>97</v>
      </c>
      <c r="B51" s="298"/>
      <c r="C51" s="298"/>
      <c r="D51" s="298"/>
      <c r="E51" s="298"/>
      <c r="F51" s="249" t="s">
        <v>283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119"/>
      <c r="AH51" s="119"/>
      <c r="AI51" s="119"/>
      <c r="AJ51" s="288">
        <f>AP51+AV51</f>
        <v>50</v>
      </c>
      <c r="AK51" s="289"/>
      <c r="AL51" s="289"/>
      <c r="AM51" s="289"/>
      <c r="AN51" s="289"/>
      <c r="AO51" s="290"/>
      <c r="AP51" s="288">
        <v>18</v>
      </c>
      <c r="AQ51" s="289"/>
      <c r="AR51" s="289"/>
      <c r="AS51" s="289"/>
      <c r="AT51" s="289"/>
      <c r="AU51" s="290"/>
      <c r="AV51" s="287">
        <f>BJ51+BM51+BP51+BS51+BV51+BY51+BZ51</f>
        <v>32</v>
      </c>
      <c r="AW51" s="287"/>
      <c r="AX51" s="287"/>
      <c r="AY51" s="288">
        <v>12</v>
      </c>
      <c r="AZ51" s="289"/>
      <c r="BA51" s="290"/>
      <c r="BB51" s="288">
        <f>AV51-AY51</f>
        <v>20</v>
      </c>
      <c r="BC51" s="289"/>
      <c r="BD51" s="289"/>
      <c r="BE51" s="289"/>
      <c r="BF51" s="289"/>
      <c r="BG51" s="289"/>
      <c r="BH51" s="289"/>
      <c r="BI51" s="320"/>
      <c r="BJ51" s="327"/>
      <c r="BK51" s="289"/>
      <c r="BL51" s="289"/>
      <c r="BM51" s="262"/>
      <c r="BN51" s="262"/>
      <c r="BO51" s="262"/>
      <c r="BP51" s="262">
        <v>32</v>
      </c>
      <c r="BQ51" s="262"/>
      <c r="BR51" s="262"/>
      <c r="BS51" s="262"/>
      <c r="BT51" s="262"/>
      <c r="BU51" s="262"/>
      <c r="BV51" s="262"/>
      <c r="BW51" s="262"/>
      <c r="BX51" s="262"/>
      <c r="BY51" s="26"/>
      <c r="BZ51" s="13"/>
      <c r="CA51" s="20"/>
    </row>
    <row r="52" spans="1:80" s="6" customFormat="1" ht="17.25" customHeight="1">
      <c r="A52" s="350" t="s">
        <v>302</v>
      </c>
      <c r="B52" s="351"/>
      <c r="C52" s="351"/>
      <c r="D52" s="351"/>
      <c r="E52" s="351"/>
      <c r="F52" s="358" t="s">
        <v>15</v>
      </c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128"/>
      <c r="AH52" s="128">
        <v>4</v>
      </c>
      <c r="AI52" s="128"/>
      <c r="AJ52" s="278">
        <v>324</v>
      </c>
      <c r="AK52" s="265"/>
      <c r="AL52" s="265"/>
      <c r="AM52" s="265"/>
      <c r="AN52" s="265"/>
      <c r="AO52" s="281"/>
      <c r="AP52" s="278"/>
      <c r="AQ52" s="265"/>
      <c r="AR52" s="265"/>
      <c r="AS52" s="265"/>
      <c r="AT52" s="265"/>
      <c r="AU52" s="281"/>
      <c r="AV52" s="322">
        <f>SUM(BJ52:BZ52)</f>
        <v>324</v>
      </c>
      <c r="AW52" s="323"/>
      <c r="AX52" s="324"/>
      <c r="AY52" s="278"/>
      <c r="AZ52" s="265"/>
      <c r="BA52" s="281"/>
      <c r="BB52" s="278"/>
      <c r="BC52" s="265"/>
      <c r="BD52" s="265"/>
      <c r="BE52" s="265"/>
      <c r="BF52" s="265"/>
      <c r="BG52" s="265"/>
      <c r="BH52" s="265"/>
      <c r="BI52" s="279"/>
      <c r="BJ52" s="264"/>
      <c r="BK52" s="265"/>
      <c r="BL52" s="265"/>
      <c r="BM52" s="280">
        <v>180</v>
      </c>
      <c r="BN52" s="280"/>
      <c r="BO52" s="280"/>
      <c r="BP52" s="280">
        <v>108</v>
      </c>
      <c r="BQ52" s="280"/>
      <c r="BR52" s="280"/>
      <c r="BS52" s="280">
        <v>36</v>
      </c>
      <c r="BT52" s="280"/>
      <c r="BU52" s="280"/>
      <c r="BV52" s="280"/>
      <c r="BW52" s="280"/>
      <c r="BX52" s="280"/>
      <c r="BY52" s="25"/>
      <c r="BZ52" s="15"/>
      <c r="CA52" s="20"/>
    </row>
    <row r="53" spans="1:80" s="6" customFormat="1" ht="17.25" customHeight="1">
      <c r="A53" s="350" t="s">
        <v>94</v>
      </c>
      <c r="B53" s="351"/>
      <c r="C53" s="351"/>
      <c r="D53" s="351"/>
      <c r="E53" s="351"/>
      <c r="F53" s="358" t="s">
        <v>95</v>
      </c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129"/>
      <c r="AH53" s="129"/>
      <c r="AI53" s="129">
        <v>4</v>
      </c>
      <c r="AJ53" s="278">
        <v>180</v>
      </c>
      <c r="AK53" s="265"/>
      <c r="AL53" s="265"/>
      <c r="AM53" s="265"/>
      <c r="AN53" s="265"/>
      <c r="AO53" s="281"/>
      <c r="AP53" s="278"/>
      <c r="AQ53" s="265"/>
      <c r="AR53" s="265"/>
      <c r="AS53" s="265"/>
      <c r="AT53" s="265"/>
      <c r="AU53" s="281"/>
      <c r="AV53" s="322">
        <f>SUM(BJ53:BZ53)</f>
        <v>180</v>
      </c>
      <c r="AW53" s="323"/>
      <c r="AX53" s="324"/>
      <c r="AY53" s="278"/>
      <c r="AZ53" s="265"/>
      <c r="BA53" s="281"/>
      <c r="BB53" s="278"/>
      <c r="BC53" s="265"/>
      <c r="BD53" s="265"/>
      <c r="BE53" s="265"/>
      <c r="BF53" s="265"/>
      <c r="BG53" s="265"/>
      <c r="BH53" s="265"/>
      <c r="BI53" s="279"/>
      <c r="BJ53" s="264"/>
      <c r="BK53" s="265"/>
      <c r="BL53" s="265"/>
      <c r="BM53" s="280"/>
      <c r="BN53" s="280"/>
      <c r="BO53" s="280"/>
      <c r="BP53" s="280"/>
      <c r="BQ53" s="280"/>
      <c r="BR53" s="280"/>
      <c r="BS53" s="280">
        <v>180</v>
      </c>
      <c r="BT53" s="280"/>
      <c r="BU53" s="280"/>
      <c r="BV53" s="280"/>
      <c r="BW53" s="280"/>
      <c r="BX53" s="280"/>
      <c r="BY53" s="25"/>
      <c r="BZ53" s="15"/>
      <c r="CA53" s="20"/>
    </row>
    <row r="54" spans="1:80" ht="50.25" customHeight="1">
      <c r="A54" s="376" t="s">
        <v>76</v>
      </c>
      <c r="B54" s="377"/>
      <c r="C54" s="377"/>
      <c r="D54" s="377"/>
      <c r="E54" s="377"/>
      <c r="F54" s="305" t="s">
        <v>90</v>
      </c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125" t="s">
        <v>275</v>
      </c>
      <c r="AH54" s="125"/>
      <c r="AI54" s="125"/>
      <c r="AJ54" s="295">
        <f>AJ55</f>
        <v>159</v>
      </c>
      <c r="AK54" s="295"/>
      <c r="AL54" s="295"/>
      <c r="AM54" s="295">
        <f>AM55</f>
        <v>0</v>
      </c>
      <c r="AN54" s="295"/>
      <c r="AO54" s="295"/>
      <c r="AP54" s="295">
        <f>AP55</f>
        <v>45</v>
      </c>
      <c r="AQ54" s="295"/>
      <c r="AR54" s="295"/>
      <c r="AS54" s="295">
        <f>AS55</f>
        <v>0</v>
      </c>
      <c r="AT54" s="295"/>
      <c r="AU54" s="295"/>
      <c r="AV54" s="295">
        <f>AV55</f>
        <v>114</v>
      </c>
      <c r="AW54" s="295"/>
      <c r="AX54" s="295"/>
      <c r="AY54" s="295">
        <f>SUM(AY55:BA55)</f>
        <v>32</v>
      </c>
      <c r="AZ54" s="295"/>
      <c r="BA54" s="295"/>
      <c r="BB54" s="338">
        <f>SUM(BB55:BE55)</f>
        <v>82</v>
      </c>
      <c r="BC54" s="339"/>
      <c r="BD54" s="339"/>
      <c r="BE54" s="339"/>
      <c r="BF54" s="339"/>
      <c r="BG54" s="339"/>
      <c r="BH54" s="339"/>
      <c r="BI54" s="339"/>
      <c r="BJ54" s="295">
        <f>BJ55</f>
        <v>0</v>
      </c>
      <c r="BK54" s="295"/>
      <c r="BL54" s="295"/>
      <c r="BM54" s="295">
        <f>BM55</f>
        <v>0</v>
      </c>
      <c r="BN54" s="295"/>
      <c r="BO54" s="295"/>
      <c r="BP54" s="295">
        <f>BP55</f>
        <v>0</v>
      </c>
      <c r="BQ54" s="295"/>
      <c r="BR54" s="295"/>
      <c r="BS54" s="295">
        <f>BS55</f>
        <v>85</v>
      </c>
      <c r="BT54" s="295"/>
      <c r="BU54" s="295"/>
      <c r="BV54" s="295">
        <f>BV55</f>
        <v>29</v>
      </c>
      <c r="BW54" s="295"/>
      <c r="BX54" s="295"/>
      <c r="BY54" s="27">
        <f>BY55</f>
        <v>0</v>
      </c>
      <c r="BZ54" s="27">
        <f>BZ55</f>
        <v>0</v>
      </c>
      <c r="CA54" s="20"/>
    </row>
    <row r="55" spans="1:80" ht="36.75" customHeight="1">
      <c r="A55" s="297" t="s">
        <v>78</v>
      </c>
      <c r="B55" s="298"/>
      <c r="C55" s="298"/>
      <c r="D55" s="298"/>
      <c r="E55" s="298"/>
      <c r="F55" s="249" t="s">
        <v>91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119">
        <v>5</v>
      </c>
      <c r="AH55" s="130"/>
      <c r="AI55" s="130"/>
      <c r="AJ55" s="248">
        <f>AP55+AV55</f>
        <v>159</v>
      </c>
      <c r="AK55" s="248"/>
      <c r="AL55" s="248"/>
      <c r="AM55" s="248"/>
      <c r="AN55" s="248"/>
      <c r="AO55" s="248"/>
      <c r="AP55" s="248">
        <v>45</v>
      </c>
      <c r="AQ55" s="248"/>
      <c r="AR55" s="248"/>
      <c r="AS55" s="248"/>
      <c r="AT55" s="248"/>
      <c r="AU55" s="248"/>
      <c r="AV55" s="287">
        <f>SUM(BJ55:BZ55)</f>
        <v>114</v>
      </c>
      <c r="AW55" s="287"/>
      <c r="AX55" s="287"/>
      <c r="AY55" s="262">
        <v>32</v>
      </c>
      <c r="AZ55" s="262"/>
      <c r="BA55" s="262"/>
      <c r="BB55" s="288">
        <f>AV55-AY55</f>
        <v>82</v>
      </c>
      <c r="BC55" s="289"/>
      <c r="BD55" s="289"/>
      <c r="BE55" s="289"/>
      <c r="BF55" s="289"/>
      <c r="BG55" s="289"/>
      <c r="BH55" s="289"/>
      <c r="BI55" s="320"/>
      <c r="BJ55" s="427"/>
      <c r="BK55" s="326"/>
      <c r="BL55" s="428"/>
      <c r="BM55" s="326"/>
      <c r="BN55" s="326"/>
      <c r="BO55" s="326"/>
      <c r="BP55" s="326"/>
      <c r="BQ55" s="326"/>
      <c r="BR55" s="326"/>
      <c r="BS55" s="326">
        <v>85</v>
      </c>
      <c r="BT55" s="326"/>
      <c r="BU55" s="326"/>
      <c r="BV55" s="326">
        <v>29</v>
      </c>
      <c r="BW55" s="326"/>
      <c r="BX55" s="326"/>
      <c r="BY55" s="31"/>
      <c r="BZ55" s="13">
        <v>0</v>
      </c>
      <c r="CA55" s="20"/>
    </row>
    <row r="56" spans="1:80" s="9" customFormat="1" ht="20.25" customHeight="1">
      <c r="A56" s="350" t="s">
        <v>303</v>
      </c>
      <c r="B56" s="351"/>
      <c r="C56" s="351"/>
      <c r="D56" s="351"/>
      <c r="E56" s="351"/>
      <c r="F56" s="358" t="s">
        <v>15</v>
      </c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129"/>
      <c r="AH56" s="129">
        <v>6</v>
      </c>
      <c r="AI56" s="129"/>
      <c r="AJ56" s="280">
        <v>396</v>
      </c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317">
        <f>BS56+BV56+BY56</f>
        <v>396</v>
      </c>
      <c r="AW56" s="317"/>
      <c r="AX56" s="317"/>
      <c r="AY56" s="278"/>
      <c r="AZ56" s="265"/>
      <c r="BA56" s="281"/>
      <c r="BB56" s="278"/>
      <c r="BC56" s="265"/>
      <c r="BD56" s="265"/>
      <c r="BE56" s="265"/>
      <c r="BF56" s="265"/>
      <c r="BG56" s="265"/>
      <c r="BH56" s="265"/>
      <c r="BI56" s="279"/>
      <c r="BJ56" s="264"/>
      <c r="BK56" s="265"/>
      <c r="BL56" s="265"/>
      <c r="BM56" s="280"/>
      <c r="BN56" s="280"/>
      <c r="BO56" s="280"/>
      <c r="BP56" s="280"/>
      <c r="BQ56" s="280"/>
      <c r="BR56" s="280"/>
      <c r="BS56" s="280">
        <v>36</v>
      </c>
      <c r="BT56" s="280"/>
      <c r="BU56" s="280"/>
      <c r="BV56" s="280">
        <v>108</v>
      </c>
      <c r="BW56" s="280"/>
      <c r="BX56" s="280"/>
      <c r="BY56" s="25">
        <v>252</v>
      </c>
      <c r="BZ56" s="15"/>
      <c r="CA56" s="20"/>
      <c r="CB56" s="9">
        <f>252/36</f>
        <v>7</v>
      </c>
    </row>
    <row r="57" spans="1:80" s="9" customFormat="1" ht="20.25" customHeight="1">
      <c r="A57" s="350" t="s">
        <v>304</v>
      </c>
      <c r="B57" s="351"/>
      <c r="C57" s="351"/>
      <c r="D57" s="351"/>
      <c r="E57" s="351"/>
      <c r="F57" s="358" t="s">
        <v>80</v>
      </c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129"/>
      <c r="AH57" s="129">
        <v>6</v>
      </c>
      <c r="AI57" s="129"/>
      <c r="AJ57" s="280">
        <v>504</v>
      </c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322">
        <v>504</v>
      </c>
      <c r="AW57" s="323"/>
      <c r="AX57" s="324"/>
      <c r="AY57" s="278"/>
      <c r="AZ57" s="265"/>
      <c r="BA57" s="281"/>
      <c r="BB57" s="278"/>
      <c r="BC57" s="265"/>
      <c r="BD57" s="265"/>
      <c r="BE57" s="265"/>
      <c r="BF57" s="265"/>
      <c r="BG57" s="265"/>
      <c r="BH57" s="265"/>
      <c r="BI57" s="279"/>
      <c r="BJ57" s="264"/>
      <c r="BK57" s="265"/>
      <c r="BL57" s="265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5"/>
      <c r="BZ57" s="15">
        <v>504</v>
      </c>
      <c r="CA57" s="20"/>
    </row>
    <row r="58" spans="1:80" s="5" customFormat="1" ht="19.5" customHeight="1">
      <c r="A58" s="355"/>
      <c r="B58" s="356"/>
      <c r="C58" s="356"/>
      <c r="D58" s="356"/>
      <c r="E58" s="357"/>
      <c r="F58" s="362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131"/>
      <c r="AH58" s="131"/>
      <c r="AI58" s="131"/>
      <c r="AJ58" s="259"/>
      <c r="AK58" s="260"/>
      <c r="AL58" s="260"/>
      <c r="AM58" s="260"/>
      <c r="AN58" s="260"/>
      <c r="AO58" s="261"/>
      <c r="AP58" s="259"/>
      <c r="AQ58" s="260"/>
      <c r="AR58" s="260"/>
      <c r="AS58" s="260"/>
      <c r="AT58" s="260"/>
      <c r="AU58" s="261"/>
      <c r="AV58" s="295"/>
      <c r="AW58" s="295"/>
      <c r="AX58" s="295"/>
      <c r="AY58" s="283"/>
      <c r="AZ58" s="283"/>
      <c r="BA58" s="283"/>
      <c r="BB58" s="259"/>
      <c r="BC58" s="260"/>
      <c r="BD58" s="260"/>
      <c r="BE58" s="260"/>
      <c r="BF58" s="260"/>
      <c r="BG58" s="260"/>
      <c r="BH58" s="260"/>
      <c r="BI58" s="321"/>
      <c r="BJ58" s="276"/>
      <c r="BK58" s="260"/>
      <c r="BL58" s="260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"/>
      <c r="BZ58" s="14"/>
      <c r="CA58" s="20"/>
    </row>
    <row r="59" spans="1:80" s="5" customFormat="1" ht="9" hidden="1" customHeight="1">
      <c r="A59" s="352"/>
      <c r="B59" s="353"/>
      <c r="C59" s="353"/>
      <c r="D59" s="353"/>
      <c r="E59" s="354"/>
      <c r="F59" s="360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132"/>
      <c r="AH59" s="132"/>
      <c r="AI59" s="132"/>
      <c r="AJ59" s="294"/>
      <c r="AK59" s="257"/>
      <c r="AL59" s="257"/>
      <c r="AM59" s="257"/>
      <c r="AN59" s="257"/>
      <c r="AO59" s="258"/>
      <c r="AP59" s="257"/>
      <c r="AQ59" s="257"/>
      <c r="AR59" s="257"/>
      <c r="AS59" s="257"/>
      <c r="AT59" s="257"/>
      <c r="AU59" s="258"/>
      <c r="AV59" s="287"/>
      <c r="AW59" s="287"/>
      <c r="AX59" s="287"/>
      <c r="AY59" s="294"/>
      <c r="AZ59" s="257"/>
      <c r="BA59" s="258"/>
      <c r="BB59" s="288"/>
      <c r="BC59" s="289"/>
      <c r="BD59" s="289"/>
      <c r="BE59" s="289"/>
      <c r="BF59" s="289"/>
      <c r="BG59" s="289"/>
      <c r="BH59" s="289"/>
      <c r="BI59" s="320"/>
      <c r="BJ59" s="325"/>
      <c r="BK59" s="257"/>
      <c r="BL59" s="258"/>
      <c r="BM59" s="294"/>
      <c r="BN59" s="257"/>
      <c r="BO59" s="258"/>
      <c r="BP59" s="257"/>
      <c r="BQ59" s="257"/>
      <c r="BR59" s="258"/>
      <c r="BS59" s="294"/>
      <c r="BT59" s="257"/>
      <c r="BU59" s="258"/>
      <c r="BV59" s="294"/>
      <c r="BW59" s="257"/>
      <c r="BX59" s="258"/>
      <c r="BY59" s="16"/>
      <c r="BZ59" s="13"/>
      <c r="CA59" s="20"/>
    </row>
    <row r="60" spans="1:80" s="9" customFormat="1" ht="9" hidden="1" customHeight="1">
      <c r="A60" s="350"/>
      <c r="B60" s="351"/>
      <c r="C60" s="351"/>
      <c r="D60" s="351"/>
      <c r="E60" s="351"/>
      <c r="F60" s="358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129"/>
      <c r="AH60" s="129"/>
      <c r="AI60" s="129"/>
      <c r="AJ60" s="254"/>
      <c r="AK60" s="255"/>
      <c r="AL60" s="255"/>
      <c r="AM60" s="255"/>
      <c r="AN60" s="255"/>
      <c r="AO60" s="256"/>
      <c r="AP60" s="255"/>
      <c r="AQ60" s="255"/>
      <c r="AR60" s="255"/>
      <c r="AS60" s="255"/>
      <c r="AT60" s="255"/>
      <c r="AU60" s="256"/>
      <c r="AV60" s="317"/>
      <c r="AW60" s="317"/>
      <c r="AX60" s="317"/>
      <c r="AY60" s="254"/>
      <c r="AZ60" s="255"/>
      <c r="BA60" s="256"/>
      <c r="BB60" s="278"/>
      <c r="BC60" s="265"/>
      <c r="BD60" s="265"/>
      <c r="BE60" s="265"/>
      <c r="BF60" s="265"/>
      <c r="BG60" s="265"/>
      <c r="BH60" s="265"/>
      <c r="BI60" s="279"/>
      <c r="BJ60" s="277"/>
      <c r="BK60" s="255"/>
      <c r="BL60" s="256"/>
      <c r="BM60" s="254"/>
      <c r="BN60" s="255"/>
      <c r="BO60" s="256"/>
      <c r="BP60" s="255"/>
      <c r="BQ60" s="255"/>
      <c r="BR60" s="256"/>
      <c r="BS60" s="254"/>
      <c r="BT60" s="255"/>
      <c r="BU60" s="256"/>
      <c r="BV60" s="254"/>
      <c r="BW60" s="255"/>
      <c r="BX60" s="256"/>
      <c r="BY60" s="17"/>
      <c r="BZ60" s="18"/>
      <c r="CA60" s="20"/>
    </row>
    <row r="61" spans="1:80" s="5" customFormat="1" ht="9" hidden="1" customHeight="1">
      <c r="A61" s="350"/>
      <c r="B61" s="351"/>
      <c r="C61" s="351"/>
      <c r="D61" s="351"/>
      <c r="E61" s="351"/>
      <c r="F61" s="358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129"/>
      <c r="AH61" s="129"/>
      <c r="AI61" s="129"/>
      <c r="AJ61" s="259"/>
      <c r="AK61" s="260"/>
      <c r="AL61" s="260"/>
      <c r="AM61" s="260"/>
      <c r="AN61" s="260"/>
      <c r="AO61" s="261"/>
      <c r="AP61" s="260"/>
      <c r="AQ61" s="260"/>
      <c r="AR61" s="260"/>
      <c r="AS61" s="260"/>
      <c r="AT61" s="260"/>
      <c r="AU61" s="261"/>
      <c r="AV61" s="317"/>
      <c r="AW61" s="317"/>
      <c r="AX61" s="317"/>
      <c r="AY61" s="259"/>
      <c r="AZ61" s="260"/>
      <c r="BA61" s="261"/>
      <c r="BB61" s="259"/>
      <c r="BC61" s="260"/>
      <c r="BD61" s="260"/>
      <c r="BE61" s="260"/>
      <c r="BF61" s="260"/>
      <c r="BG61" s="260"/>
      <c r="BH61" s="260"/>
      <c r="BI61" s="321"/>
      <c r="BJ61" s="264"/>
      <c r="BK61" s="265"/>
      <c r="BL61" s="281"/>
      <c r="BM61" s="278"/>
      <c r="BN61" s="265"/>
      <c r="BO61" s="281"/>
      <c r="BP61" s="265"/>
      <c r="BQ61" s="265"/>
      <c r="BR61" s="281"/>
      <c r="BS61" s="278"/>
      <c r="BT61" s="265"/>
      <c r="BU61" s="281"/>
      <c r="BV61" s="278"/>
      <c r="BW61" s="265"/>
      <c r="BX61" s="281"/>
      <c r="BY61" s="25"/>
      <c r="BZ61" s="18"/>
      <c r="CA61" s="20"/>
    </row>
    <row r="62" spans="1:80" s="5" customFormat="1" ht="9" hidden="1" customHeight="1">
      <c r="A62" s="355"/>
      <c r="B62" s="356"/>
      <c r="C62" s="356"/>
      <c r="D62" s="356"/>
      <c r="E62" s="357"/>
      <c r="F62" s="362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131"/>
      <c r="AH62" s="131"/>
      <c r="AI62" s="131"/>
      <c r="AJ62" s="259"/>
      <c r="AK62" s="260"/>
      <c r="AL62" s="260"/>
      <c r="AM62" s="260"/>
      <c r="AN62" s="260"/>
      <c r="AO62" s="261"/>
      <c r="AP62" s="259"/>
      <c r="AQ62" s="260"/>
      <c r="AR62" s="260"/>
      <c r="AS62" s="260"/>
      <c r="AT62" s="260"/>
      <c r="AU62" s="261"/>
      <c r="AV62" s="295"/>
      <c r="AW62" s="295"/>
      <c r="AX62" s="295"/>
      <c r="AY62" s="283"/>
      <c r="AZ62" s="283"/>
      <c r="BA62" s="283"/>
      <c r="BB62" s="259"/>
      <c r="BC62" s="260"/>
      <c r="BD62" s="260"/>
      <c r="BE62" s="260"/>
      <c r="BF62" s="260"/>
      <c r="BG62" s="260"/>
      <c r="BH62" s="260"/>
      <c r="BI62" s="321"/>
      <c r="BJ62" s="276"/>
      <c r="BK62" s="260"/>
      <c r="BL62" s="260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"/>
      <c r="BZ62" s="14"/>
      <c r="CA62" s="20"/>
    </row>
    <row r="63" spans="1:80" s="5" customFormat="1" ht="9" hidden="1" customHeight="1">
      <c r="A63" s="352"/>
      <c r="B63" s="353"/>
      <c r="C63" s="353"/>
      <c r="D63" s="353"/>
      <c r="E63" s="354"/>
      <c r="F63" s="360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132"/>
      <c r="AH63" s="132"/>
      <c r="AI63" s="132"/>
      <c r="AJ63" s="294"/>
      <c r="AK63" s="257"/>
      <c r="AL63" s="257"/>
      <c r="AM63" s="257"/>
      <c r="AN63" s="257"/>
      <c r="AO63" s="258"/>
      <c r="AP63" s="257"/>
      <c r="AQ63" s="257"/>
      <c r="AR63" s="257"/>
      <c r="AS63" s="257"/>
      <c r="AT63" s="257"/>
      <c r="AU63" s="258"/>
      <c r="AV63" s="287"/>
      <c r="AW63" s="287"/>
      <c r="AX63" s="287"/>
      <c r="AY63" s="294"/>
      <c r="AZ63" s="257"/>
      <c r="BA63" s="258"/>
      <c r="BB63" s="288"/>
      <c r="BC63" s="289"/>
      <c r="BD63" s="289"/>
      <c r="BE63" s="289"/>
      <c r="BF63" s="289"/>
      <c r="BG63" s="289"/>
      <c r="BH63" s="289"/>
      <c r="BI63" s="320"/>
      <c r="BJ63" s="325"/>
      <c r="BK63" s="257"/>
      <c r="BL63" s="258"/>
      <c r="BM63" s="294"/>
      <c r="BN63" s="257"/>
      <c r="BO63" s="258"/>
      <c r="BP63" s="257"/>
      <c r="BQ63" s="257"/>
      <c r="BR63" s="258"/>
      <c r="BS63" s="294"/>
      <c r="BT63" s="257"/>
      <c r="BU63" s="258"/>
      <c r="BV63" s="294"/>
      <c r="BW63" s="257"/>
      <c r="BX63" s="258"/>
      <c r="BY63" s="16"/>
      <c r="BZ63" s="13"/>
      <c r="CA63" s="20"/>
    </row>
    <row r="64" spans="1:80" s="9" customFormat="1" ht="9" hidden="1" customHeight="1">
      <c r="A64" s="350"/>
      <c r="B64" s="351"/>
      <c r="C64" s="351"/>
      <c r="D64" s="351"/>
      <c r="E64" s="351"/>
      <c r="F64" s="358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129"/>
      <c r="AH64" s="129"/>
      <c r="AI64" s="129"/>
      <c r="AJ64" s="254"/>
      <c r="AK64" s="255"/>
      <c r="AL64" s="255"/>
      <c r="AM64" s="255"/>
      <c r="AN64" s="255"/>
      <c r="AO64" s="256"/>
      <c r="AP64" s="255"/>
      <c r="AQ64" s="255"/>
      <c r="AR64" s="255"/>
      <c r="AS64" s="255"/>
      <c r="AT64" s="255"/>
      <c r="AU64" s="256"/>
      <c r="AV64" s="317"/>
      <c r="AW64" s="317"/>
      <c r="AX64" s="317"/>
      <c r="AY64" s="254"/>
      <c r="AZ64" s="255"/>
      <c r="BA64" s="256"/>
      <c r="BB64" s="278"/>
      <c r="BC64" s="265"/>
      <c r="BD64" s="265"/>
      <c r="BE64" s="265"/>
      <c r="BF64" s="265"/>
      <c r="BG64" s="265"/>
      <c r="BH64" s="265"/>
      <c r="BI64" s="279"/>
      <c r="BJ64" s="277"/>
      <c r="BK64" s="255"/>
      <c r="BL64" s="256"/>
      <c r="BM64" s="254"/>
      <c r="BN64" s="255"/>
      <c r="BO64" s="256"/>
      <c r="BP64" s="255"/>
      <c r="BQ64" s="255"/>
      <c r="BR64" s="256"/>
      <c r="BS64" s="254"/>
      <c r="BT64" s="255"/>
      <c r="BU64" s="256"/>
      <c r="BV64" s="254"/>
      <c r="BW64" s="255"/>
      <c r="BX64" s="256"/>
      <c r="BY64" s="17"/>
      <c r="BZ64" s="18"/>
      <c r="CA64" s="20"/>
    </row>
    <row r="65" spans="1:171" s="5" customFormat="1" ht="27" hidden="1" customHeight="1">
      <c r="A65" s="355"/>
      <c r="B65" s="356"/>
      <c r="C65" s="356"/>
      <c r="D65" s="356"/>
      <c r="E65" s="357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131"/>
      <c r="AH65" s="131"/>
      <c r="AI65" s="131"/>
      <c r="AJ65" s="259"/>
      <c r="AK65" s="260"/>
      <c r="AL65" s="260"/>
      <c r="AM65" s="260"/>
      <c r="AN65" s="260"/>
      <c r="AO65" s="261"/>
      <c r="AP65" s="259"/>
      <c r="AQ65" s="260"/>
      <c r="AR65" s="260"/>
      <c r="AS65" s="260"/>
      <c r="AT65" s="260"/>
      <c r="AU65" s="261"/>
      <c r="AV65" s="295"/>
      <c r="AW65" s="295"/>
      <c r="AX65" s="295"/>
      <c r="AY65" s="283"/>
      <c r="AZ65" s="283"/>
      <c r="BA65" s="283"/>
      <c r="BB65" s="259"/>
      <c r="BC65" s="260"/>
      <c r="BD65" s="260"/>
      <c r="BE65" s="260"/>
      <c r="BF65" s="260"/>
      <c r="BG65" s="260"/>
      <c r="BH65" s="260"/>
      <c r="BI65" s="321"/>
      <c r="BJ65" s="276"/>
      <c r="BK65" s="260"/>
      <c r="BL65" s="260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"/>
      <c r="BZ65" s="14"/>
      <c r="CA65" s="20"/>
    </row>
    <row r="66" spans="1:171" s="5" customFormat="1" ht="26.25" hidden="1" customHeight="1">
      <c r="A66" s="352"/>
      <c r="B66" s="353"/>
      <c r="C66" s="353"/>
      <c r="D66" s="353"/>
      <c r="E66" s="354"/>
      <c r="F66" s="360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132"/>
      <c r="AH66" s="132"/>
      <c r="AI66" s="132"/>
      <c r="AJ66" s="294"/>
      <c r="AK66" s="257"/>
      <c r="AL66" s="257"/>
      <c r="AM66" s="257"/>
      <c r="AN66" s="257"/>
      <c r="AO66" s="258"/>
      <c r="AP66" s="257"/>
      <c r="AQ66" s="257"/>
      <c r="AR66" s="257"/>
      <c r="AS66" s="257"/>
      <c r="AT66" s="257"/>
      <c r="AU66" s="258"/>
      <c r="AV66" s="287"/>
      <c r="AW66" s="287"/>
      <c r="AX66" s="287"/>
      <c r="AY66" s="294"/>
      <c r="AZ66" s="257"/>
      <c r="BA66" s="258"/>
      <c r="BB66" s="288"/>
      <c r="BC66" s="289"/>
      <c r="BD66" s="289"/>
      <c r="BE66" s="289"/>
      <c r="BF66" s="289"/>
      <c r="BG66" s="289"/>
      <c r="BH66" s="289"/>
      <c r="BI66" s="320"/>
      <c r="BJ66" s="325"/>
      <c r="BK66" s="257"/>
      <c r="BL66" s="258"/>
      <c r="BM66" s="294"/>
      <c r="BN66" s="257"/>
      <c r="BO66" s="258"/>
      <c r="BP66" s="257"/>
      <c r="BQ66" s="257"/>
      <c r="BR66" s="258"/>
      <c r="BS66" s="294"/>
      <c r="BT66" s="257"/>
      <c r="BU66" s="258"/>
      <c r="BV66" s="294"/>
      <c r="BW66" s="257"/>
      <c r="BX66" s="258"/>
      <c r="BY66" s="16"/>
      <c r="BZ66" s="13"/>
      <c r="CA66" s="20"/>
    </row>
    <row r="67" spans="1:171" s="9" customFormat="1" ht="18.75" hidden="1" customHeight="1">
      <c r="A67" s="350"/>
      <c r="B67" s="351"/>
      <c r="C67" s="351"/>
      <c r="D67" s="351"/>
      <c r="E67" s="351"/>
      <c r="F67" s="358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129"/>
      <c r="AH67" s="129"/>
      <c r="AI67" s="129"/>
      <c r="AJ67" s="254"/>
      <c r="AK67" s="255"/>
      <c r="AL67" s="255"/>
      <c r="AM67" s="255"/>
      <c r="AN67" s="255"/>
      <c r="AO67" s="256"/>
      <c r="AP67" s="255"/>
      <c r="AQ67" s="255"/>
      <c r="AR67" s="255"/>
      <c r="AS67" s="255"/>
      <c r="AT67" s="255"/>
      <c r="AU67" s="256"/>
      <c r="AV67" s="317"/>
      <c r="AW67" s="317"/>
      <c r="AX67" s="317"/>
      <c r="AY67" s="254"/>
      <c r="AZ67" s="255"/>
      <c r="BA67" s="256"/>
      <c r="BB67" s="278"/>
      <c r="BC67" s="265"/>
      <c r="BD67" s="265"/>
      <c r="BE67" s="265"/>
      <c r="BF67" s="265"/>
      <c r="BG67" s="265"/>
      <c r="BH67" s="265"/>
      <c r="BI67" s="279"/>
      <c r="BJ67" s="277"/>
      <c r="BK67" s="255"/>
      <c r="BL67" s="256"/>
      <c r="BM67" s="254"/>
      <c r="BN67" s="255"/>
      <c r="BO67" s="256"/>
      <c r="BP67" s="255"/>
      <c r="BQ67" s="255"/>
      <c r="BR67" s="256"/>
      <c r="BS67" s="254"/>
      <c r="BT67" s="255"/>
      <c r="BU67" s="256"/>
      <c r="BV67" s="254"/>
      <c r="BW67" s="255"/>
      <c r="BX67" s="256"/>
      <c r="BY67" s="17"/>
      <c r="BZ67" s="13"/>
      <c r="CA67" s="20"/>
    </row>
    <row r="68" spans="1:171" s="5" customFormat="1" ht="21.75" hidden="1" customHeight="1">
      <c r="A68" s="355"/>
      <c r="B68" s="356"/>
      <c r="C68" s="356"/>
      <c r="D68" s="356"/>
      <c r="E68" s="357"/>
      <c r="F68" s="362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131"/>
      <c r="AH68" s="131"/>
      <c r="AI68" s="131"/>
      <c r="AJ68" s="259"/>
      <c r="AK68" s="260"/>
      <c r="AL68" s="260"/>
      <c r="AM68" s="260"/>
      <c r="AN68" s="260"/>
      <c r="AO68" s="261"/>
      <c r="AP68" s="259"/>
      <c r="AQ68" s="260"/>
      <c r="AR68" s="260"/>
      <c r="AS68" s="260"/>
      <c r="AT68" s="260"/>
      <c r="AU68" s="261"/>
      <c r="AV68" s="295"/>
      <c r="AW68" s="295"/>
      <c r="AX68" s="295"/>
      <c r="AY68" s="283"/>
      <c r="AZ68" s="283"/>
      <c r="BA68" s="283"/>
      <c r="BB68" s="259"/>
      <c r="BC68" s="260"/>
      <c r="BD68" s="260"/>
      <c r="BE68" s="260"/>
      <c r="BF68" s="260"/>
      <c r="BG68" s="260"/>
      <c r="BH68" s="260"/>
      <c r="BI68" s="321"/>
      <c r="BJ68" s="276"/>
      <c r="BK68" s="260"/>
      <c r="BL68" s="260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"/>
      <c r="BZ68" s="14"/>
      <c r="CA68" s="20"/>
    </row>
    <row r="69" spans="1:171" s="5" customFormat="1" ht="34.5" hidden="1" customHeight="1">
      <c r="A69" s="352"/>
      <c r="B69" s="353"/>
      <c r="C69" s="353"/>
      <c r="D69" s="353"/>
      <c r="E69" s="354"/>
      <c r="F69" s="360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132"/>
      <c r="AH69" s="132"/>
      <c r="AI69" s="132"/>
      <c r="AJ69" s="294"/>
      <c r="AK69" s="257"/>
      <c r="AL69" s="257"/>
      <c r="AM69" s="257"/>
      <c r="AN69" s="257"/>
      <c r="AO69" s="258"/>
      <c r="AP69" s="257"/>
      <c r="AQ69" s="257"/>
      <c r="AR69" s="257"/>
      <c r="AS69" s="257"/>
      <c r="AT69" s="257"/>
      <c r="AU69" s="258"/>
      <c r="AV69" s="287"/>
      <c r="AW69" s="287"/>
      <c r="AX69" s="287"/>
      <c r="AY69" s="294"/>
      <c r="AZ69" s="257"/>
      <c r="BA69" s="258"/>
      <c r="BB69" s="288"/>
      <c r="BC69" s="289"/>
      <c r="BD69" s="289"/>
      <c r="BE69" s="289"/>
      <c r="BF69" s="289"/>
      <c r="BG69" s="289"/>
      <c r="BH69" s="289"/>
      <c r="BI69" s="320"/>
      <c r="BJ69" s="325">
        <f>BJ72/17</f>
        <v>36</v>
      </c>
      <c r="BK69" s="257"/>
      <c r="BL69" s="258"/>
      <c r="BM69" s="294">
        <f>BM72/23</f>
        <v>28.173913043478262</v>
      </c>
      <c r="BN69" s="257"/>
      <c r="BO69" s="258"/>
      <c r="BP69" s="257">
        <f>BP72/17</f>
        <v>29.647058823529413</v>
      </c>
      <c r="BQ69" s="257"/>
      <c r="BR69" s="258"/>
      <c r="BS69" s="294">
        <f>BS72/23</f>
        <v>23.478260869565219</v>
      </c>
      <c r="BT69" s="257"/>
      <c r="BU69" s="258"/>
      <c r="BV69" s="294">
        <f>BV72/17</f>
        <v>27.529411764705884</v>
      </c>
      <c r="BW69" s="257"/>
      <c r="BX69" s="258"/>
      <c r="BY69" s="16">
        <f>BY72/11</f>
        <v>0</v>
      </c>
      <c r="BZ69" s="13">
        <f>BZ72+BZ73+BZ74</f>
        <v>504</v>
      </c>
      <c r="CA69" s="20"/>
    </row>
    <row r="70" spans="1:171" s="9" customFormat="1" ht="19.5" hidden="1" customHeight="1">
      <c r="A70" s="350"/>
      <c r="B70" s="351"/>
      <c r="C70" s="351"/>
      <c r="D70" s="351"/>
      <c r="E70" s="351"/>
      <c r="F70" s="358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129"/>
      <c r="AH70" s="129"/>
      <c r="AI70" s="129"/>
      <c r="AJ70" s="254"/>
      <c r="AK70" s="255"/>
      <c r="AL70" s="255"/>
      <c r="AM70" s="255"/>
      <c r="AN70" s="255"/>
      <c r="AO70" s="256"/>
      <c r="AP70" s="255"/>
      <c r="AQ70" s="255"/>
      <c r="AR70" s="255"/>
      <c r="AS70" s="255"/>
      <c r="AT70" s="255"/>
      <c r="AU70" s="256"/>
      <c r="AV70" s="317"/>
      <c r="AW70" s="317"/>
      <c r="AX70" s="317"/>
      <c r="AY70" s="254"/>
      <c r="AZ70" s="255"/>
      <c r="BA70" s="256"/>
      <c r="BB70" s="278"/>
      <c r="BC70" s="265"/>
      <c r="BD70" s="265"/>
      <c r="BE70" s="265"/>
      <c r="BF70" s="265"/>
      <c r="BG70" s="265"/>
      <c r="BH70" s="265"/>
      <c r="BI70" s="279"/>
      <c r="BJ70" s="277"/>
      <c r="BK70" s="255"/>
      <c r="BL70" s="256"/>
      <c r="BM70" s="254"/>
      <c r="BN70" s="255"/>
      <c r="BO70" s="256"/>
      <c r="BP70" s="255"/>
      <c r="BQ70" s="255"/>
      <c r="BR70" s="256"/>
      <c r="BS70" s="254"/>
      <c r="BT70" s="255"/>
      <c r="BU70" s="256"/>
      <c r="BV70" s="254"/>
      <c r="BW70" s="255"/>
      <c r="BX70" s="256"/>
      <c r="BY70" s="17"/>
      <c r="BZ70" s="13"/>
      <c r="CA70" s="20"/>
    </row>
    <row r="71" spans="1:171" s="5" customFormat="1" ht="18.75" customHeight="1" thickBot="1">
      <c r="A71" s="373" t="s">
        <v>79</v>
      </c>
      <c r="B71" s="374"/>
      <c r="C71" s="374"/>
      <c r="D71" s="374"/>
      <c r="E71" s="375"/>
      <c r="F71" s="368" t="s">
        <v>17</v>
      </c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131"/>
      <c r="AH71" s="131"/>
      <c r="AI71" s="131">
        <v>5</v>
      </c>
      <c r="AJ71" s="283">
        <f>AP71+AV71</f>
        <v>84</v>
      </c>
      <c r="AK71" s="283"/>
      <c r="AL71" s="283"/>
      <c r="AM71" s="283"/>
      <c r="AN71" s="283"/>
      <c r="AO71" s="283"/>
      <c r="AP71" s="343">
        <v>42</v>
      </c>
      <c r="AQ71" s="343"/>
      <c r="AR71" s="343"/>
      <c r="AS71" s="343"/>
      <c r="AT71" s="343"/>
      <c r="AU71" s="344"/>
      <c r="AV71" s="319">
        <f>SUM(BJ71:BZ71)</f>
        <v>42</v>
      </c>
      <c r="AW71" s="319"/>
      <c r="AX71" s="319"/>
      <c r="AY71" s="345">
        <v>0</v>
      </c>
      <c r="AZ71" s="343"/>
      <c r="BA71" s="344"/>
      <c r="BB71" s="345">
        <f>AV71-AY71</f>
        <v>42</v>
      </c>
      <c r="BC71" s="343"/>
      <c r="BD71" s="343"/>
      <c r="BE71" s="343"/>
      <c r="BF71" s="343"/>
      <c r="BG71" s="343"/>
      <c r="BH71" s="343"/>
      <c r="BI71" s="349"/>
      <c r="BJ71" s="342"/>
      <c r="BK71" s="343"/>
      <c r="BL71" s="344"/>
      <c r="BM71" s="345"/>
      <c r="BN71" s="343"/>
      <c r="BO71" s="344"/>
      <c r="BP71" s="343"/>
      <c r="BQ71" s="343"/>
      <c r="BR71" s="344"/>
      <c r="BS71" s="345"/>
      <c r="BT71" s="343"/>
      <c r="BU71" s="344"/>
      <c r="BV71" s="346">
        <v>42</v>
      </c>
      <c r="BW71" s="347"/>
      <c r="BX71" s="348"/>
      <c r="BY71" s="19"/>
      <c r="BZ71" s="86"/>
      <c r="CA71" s="20"/>
    </row>
    <row r="72" spans="1:171" s="11" customFormat="1" ht="35.25" customHeight="1" thickBot="1">
      <c r="A72" s="370"/>
      <c r="B72" s="371"/>
      <c r="C72" s="371"/>
      <c r="D72" s="371"/>
      <c r="E72" s="372"/>
      <c r="F72" s="305" t="s">
        <v>269</v>
      </c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7"/>
      <c r="AG72" s="101"/>
      <c r="AH72" s="101"/>
      <c r="AI72" s="101"/>
      <c r="AJ72" s="272">
        <f>AJ6+AJ28</f>
        <v>4158</v>
      </c>
      <c r="AK72" s="273"/>
      <c r="AL72" s="274"/>
      <c r="AM72" s="272">
        <f>AM6+AM28+AM71</f>
        <v>0</v>
      </c>
      <c r="AN72" s="273"/>
      <c r="AO72" s="274"/>
      <c r="AP72" s="272">
        <f>AP6+AP28</f>
        <v>1386</v>
      </c>
      <c r="AQ72" s="273"/>
      <c r="AR72" s="274"/>
      <c r="AS72" s="272">
        <f>AS6+AS28+AS71</f>
        <v>0</v>
      </c>
      <c r="AT72" s="273"/>
      <c r="AU72" s="274"/>
      <c r="AV72" s="272">
        <f>AV6+AV28</f>
        <v>2772</v>
      </c>
      <c r="AW72" s="273"/>
      <c r="AX72" s="274"/>
      <c r="AY72" s="272">
        <f>AY6+AY28</f>
        <v>1423</v>
      </c>
      <c r="AZ72" s="273"/>
      <c r="BA72" s="274"/>
      <c r="BB72" s="272">
        <f>BB6+BB28</f>
        <v>1280</v>
      </c>
      <c r="BC72" s="273"/>
      <c r="BD72" s="273"/>
      <c r="BE72" s="273"/>
      <c r="BF72" s="273"/>
      <c r="BG72" s="273"/>
      <c r="BH72" s="273"/>
      <c r="BI72" s="274"/>
      <c r="BJ72" s="272">
        <f>BJ6+BJ28</f>
        <v>612</v>
      </c>
      <c r="BK72" s="273"/>
      <c r="BL72" s="274"/>
      <c r="BM72" s="272">
        <f>BM6+BM28</f>
        <v>648</v>
      </c>
      <c r="BN72" s="273"/>
      <c r="BO72" s="274"/>
      <c r="BP72" s="272">
        <f>BP6+BP28</f>
        <v>504</v>
      </c>
      <c r="BQ72" s="273"/>
      <c r="BR72" s="274"/>
      <c r="BS72" s="272">
        <f>BS6+BS28</f>
        <v>540</v>
      </c>
      <c r="BT72" s="273"/>
      <c r="BU72" s="274"/>
      <c r="BV72" s="272">
        <f>BV6+BV28+BV71</f>
        <v>468</v>
      </c>
      <c r="BW72" s="273"/>
      <c r="BX72" s="274"/>
      <c r="BY72" s="27">
        <f>BY6+BY28</f>
        <v>0</v>
      </c>
      <c r="BZ72" s="27">
        <f>BZ6+BZ28</f>
        <v>0</v>
      </c>
      <c r="CA72" s="2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</row>
    <row r="73" spans="1:171" s="4" customFormat="1" ht="21.75" customHeight="1">
      <c r="A73" s="315" t="s">
        <v>22</v>
      </c>
      <c r="B73" s="315"/>
      <c r="C73" s="315"/>
      <c r="D73" s="315"/>
      <c r="E73" s="315"/>
      <c r="F73" s="364" t="s">
        <v>15</v>
      </c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5"/>
      <c r="AG73" s="100"/>
      <c r="AH73" s="100"/>
      <c r="AI73" s="100"/>
      <c r="AJ73" s="284">
        <f>AJ52+AJ56</f>
        <v>720</v>
      </c>
      <c r="AK73" s="284"/>
      <c r="AL73" s="284"/>
      <c r="AM73" s="284">
        <f>AM52+AM56</f>
        <v>0</v>
      </c>
      <c r="AN73" s="284"/>
      <c r="AO73" s="284"/>
      <c r="AP73" s="284"/>
      <c r="AQ73" s="284"/>
      <c r="AR73" s="284"/>
      <c r="AS73" s="284">
        <f>AS52+AS56</f>
        <v>0</v>
      </c>
      <c r="AT73" s="284"/>
      <c r="AU73" s="284"/>
      <c r="AV73" s="284">
        <f>AV52+AV56</f>
        <v>720</v>
      </c>
      <c r="AW73" s="284"/>
      <c r="AX73" s="284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84">
        <f>BJ52+BJ56</f>
        <v>0</v>
      </c>
      <c r="BK73" s="284"/>
      <c r="BL73" s="284"/>
      <c r="BM73" s="284">
        <f>BM52+BM56</f>
        <v>180</v>
      </c>
      <c r="BN73" s="284"/>
      <c r="BO73" s="284"/>
      <c r="BP73" s="284">
        <f t="shared" ref="BP73:BV73" si="8">BP52+BP56</f>
        <v>108</v>
      </c>
      <c r="BQ73" s="284"/>
      <c r="BR73" s="284"/>
      <c r="BS73" s="284">
        <f t="shared" si="8"/>
        <v>72</v>
      </c>
      <c r="BT73" s="284"/>
      <c r="BU73" s="284"/>
      <c r="BV73" s="284">
        <f t="shared" si="8"/>
        <v>108</v>
      </c>
      <c r="BW73" s="284"/>
      <c r="BX73" s="284"/>
      <c r="BY73" s="102">
        <f>BY56</f>
        <v>252</v>
      </c>
      <c r="BZ73" s="105"/>
      <c r="CA73" s="20"/>
    </row>
    <row r="74" spans="1:171" s="4" customFormat="1" ht="21.75" customHeight="1">
      <c r="A74" s="315" t="s">
        <v>23</v>
      </c>
      <c r="B74" s="315"/>
      <c r="C74" s="315"/>
      <c r="D74" s="315"/>
      <c r="E74" s="315"/>
      <c r="F74" s="364" t="s">
        <v>80</v>
      </c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5"/>
      <c r="AG74" s="100"/>
      <c r="AH74" s="100"/>
      <c r="AI74" s="100"/>
      <c r="AJ74" s="284">
        <f>AJ53+AJ57</f>
        <v>684</v>
      </c>
      <c r="AK74" s="284"/>
      <c r="AL74" s="284"/>
      <c r="AM74" s="284">
        <f>AM53+AM57</f>
        <v>0</v>
      </c>
      <c r="AN74" s="284"/>
      <c r="AO74" s="284"/>
      <c r="AP74" s="284">
        <f>AP53+AP57</f>
        <v>0</v>
      </c>
      <c r="AQ74" s="284"/>
      <c r="AR74" s="284"/>
      <c r="AS74" s="284">
        <f>AS53+AS57</f>
        <v>0</v>
      </c>
      <c r="AT74" s="284"/>
      <c r="AU74" s="284"/>
      <c r="AV74" s="284">
        <f>AV53+AV57</f>
        <v>684</v>
      </c>
      <c r="AW74" s="284"/>
      <c r="AX74" s="284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84">
        <f>BJ53+BJ57</f>
        <v>0</v>
      </c>
      <c r="BK74" s="284"/>
      <c r="BL74" s="284"/>
      <c r="BM74" s="284">
        <f>BM53+BM57</f>
        <v>0</v>
      </c>
      <c r="BN74" s="284"/>
      <c r="BO74" s="284"/>
      <c r="BP74" s="284">
        <f>BP53+BP57</f>
        <v>0</v>
      </c>
      <c r="BQ74" s="284"/>
      <c r="BR74" s="284"/>
      <c r="BS74" s="284">
        <f>BS53+BS57</f>
        <v>180</v>
      </c>
      <c r="BT74" s="284"/>
      <c r="BU74" s="284"/>
      <c r="BV74" s="284">
        <f>BV53+BV57</f>
        <v>0</v>
      </c>
      <c r="BW74" s="284"/>
      <c r="BX74" s="284"/>
      <c r="BY74" s="102"/>
      <c r="BZ74" s="103">
        <v>504</v>
      </c>
      <c r="CA74" s="20"/>
    </row>
    <row r="75" spans="1:171" s="4" customFormat="1" ht="21.75" customHeight="1" thickBot="1">
      <c r="A75" s="315"/>
      <c r="B75" s="315"/>
      <c r="C75" s="315"/>
      <c r="D75" s="315"/>
      <c r="E75" s="315"/>
      <c r="F75" s="364" t="s">
        <v>19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5"/>
      <c r="AG75" s="100"/>
      <c r="AH75" s="100"/>
      <c r="AI75" s="100"/>
      <c r="AJ75" s="284">
        <f>AJ72+AJ73+AJ74</f>
        <v>5562</v>
      </c>
      <c r="AK75" s="284"/>
      <c r="AL75" s="284"/>
      <c r="AM75" s="284">
        <f>AM72+AM73+AM74</f>
        <v>0</v>
      </c>
      <c r="AN75" s="284"/>
      <c r="AO75" s="284"/>
      <c r="AP75" s="284">
        <f>AP72+AP73+AP74</f>
        <v>1386</v>
      </c>
      <c r="AQ75" s="284"/>
      <c r="AR75" s="284"/>
      <c r="AS75" s="284">
        <f>AS72+AS73+AS74</f>
        <v>0</v>
      </c>
      <c r="AT75" s="284"/>
      <c r="AU75" s="284"/>
      <c r="AV75" s="284">
        <f>AV72+AV73+AV74</f>
        <v>4176</v>
      </c>
      <c r="AW75" s="284"/>
      <c r="AX75" s="284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84">
        <f>BJ72+BJ73+BJ74</f>
        <v>612</v>
      </c>
      <c r="BK75" s="284"/>
      <c r="BL75" s="284"/>
      <c r="BM75" s="284">
        <f>BM72+BM73+BM74</f>
        <v>828</v>
      </c>
      <c r="BN75" s="284"/>
      <c r="BO75" s="284"/>
      <c r="BP75" s="284">
        <f>BP72+BP73+BP74</f>
        <v>612</v>
      </c>
      <c r="BQ75" s="284"/>
      <c r="BR75" s="284"/>
      <c r="BS75" s="284">
        <f>BS72+BS73+BS74</f>
        <v>792</v>
      </c>
      <c r="BT75" s="284"/>
      <c r="BU75" s="284"/>
      <c r="BV75" s="284">
        <f>BV72+BV73+BV74</f>
        <v>576</v>
      </c>
      <c r="BW75" s="284"/>
      <c r="BX75" s="284"/>
      <c r="BY75" s="102">
        <v>252</v>
      </c>
      <c r="BZ75" s="103">
        <v>504</v>
      </c>
      <c r="CA75" s="20"/>
    </row>
    <row r="76" spans="1:171" s="36" customFormat="1" ht="23.25" customHeight="1" thickBot="1">
      <c r="A76" s="315" t="s">
        <v>24</v>
      </c>
      <c r="B76" s="315"/>
      <c r="C76" s="315"/>
      <c r="D76" s="315"/>
      <c r="E76" s="315"/>
      <c r="F76" s="364" t="s">
        <v>27</v>
      </c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5"/>
      <c r="AG76" s="100"/>
      <c r="AH76" s="100"/>
      <c r="AI76" s="10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>
        <f>BJ75/17</f>
        <v>36</v>
      </c>
      <c r="BK76" s="263"/>
      <c r="BL76" s="263"/>
      <c r="BM76" s="263">
        <f>BM75/23</f>
        <v>36</v>
      </c>
      <c r="BN76" s="263"/>
      <c r="BO76" s="263"/>
      <c r="BP76" s="263">
        <f>BP75/17</f>
        <v>36</v>
      </c>
      <c r="BQ76" s="263"/>
      <c r="BR76" s="263"/>
      <c r="BS76" s="263">
        <f>BS75/22</f>
        <v>36</v>
      </c>
      <c r="BT76" s="263"/>
      <c r="BU76" s="263"/>
      <c r="BV76" s="263">
        <f>BV75/16</f>
        <v>36</v>
      </c>
      <c r="BW76" s="263"/>
      <c r="BX76" s="263"/>
      <c r="BY76" s="102"/>
      <c r="BZ76" s="103"/>
      <c r="CA76" s="20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</row>
    <row r="77" spans="1:171" ht="32.25" customHeight="1">
      <c r="A77" s="429" t="s">
        <v>284</v>
      </c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1" t="s">
        <v>9</v>
      </c>
      <c r="AW77" s="431"/>
      <c r="AX77" s="431"/>
      <c r="AY77" s="432" t="s">
        <v>21</v>
      </c>
      <c r="AZ77" s="432"/>
      <c r="BA77" s="432"/>
      <c r="BB77" s="432"/>
      <c r="BC77" s="432"/>
      <c r="BD77" s="432"/>
      <c r="BE77" s="432"/>
      <c r="BF77" s="432"/>
      <c r="BG77" s="432"/>
      <c r="BH77" s="432"/>
      <c r="BI77" s="432"/>
      <c r="BJ77" s="318">
        <v>15</v>
      </c>
      <c r="BK77" s="318"/>
      <c r="BL77" s="318"/>
      <c r="BM77" s="318">
        <v>15</v>
      </c>
      <c r="BN77" s="318"/>
      <c r="BO77" s="318"/>
      <c r="BP77" s="318">
        <v>13</v>
      </c>
      <c r="BQ77" s="318"/>
      <c r="BR77" s="318"/>
      <c r="BS77" s="318">
        <v>12</v>
      </c>
      <c r="BT77" s="318"/>
      <c r="BU77" s="318"/>
      <c r="BV77" s="318">
        <v>11</v>
      </c>
      <c r="BW77" s="318"/>
      <c r="BX77" s="318"/>
      <c r="BY77" s="116">
        <v>0</v>
      </c>
      <c r="BZ77" s="116">
        <v>0</v>
      </c>
      <c r="CA77" s="20"/>
    </row>
    <row r="78" spans="1:171" ht="32.25" customHeight="1">
      <c r="A78" s="429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0"/>
      <c r="AL78" s="430"/>
      <c r="AM78" s="430"/>
      <c r="AN78" s="430"/>
      <c r="AO78" s="430"/>
      <c r="AP78" s="430"/>
      <c r="AQ78" s="430"/>
      <c r="AR78" s="430"/>
      <c r="AS78" s="430"/>
      <c r="AT78" s="430"/>
      <c r="AU78" s="430"/>
      <c r="AV78" s="431"/>
      <c r="AW78" s="431"/>
      <c r="AX78" s="431"/>
      <c r="AY78" s="432" t="s">
        <v>294</v>
      </c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318">
        <f>BJ52+BJ56</f>
        <v>0</v>
      </c>
      <c r="BK78" s="318"/>
      <c r="BL78" s="318"/>
      <c r="BM78" s="318">
        <f>BM52+BM56</f>
        <v>180</v>
      </c>
      <c r="BN78" s="318"/>
      <c r="BO78" s="318"/>
      <c r="BP78" s="318">
        <f>BP52+BP56</f>
        <v>108</v>
      </c>
      <c r="BQ78" s="318"/>
      <c r="BR78" s="318"/>
      <c r="BS78" s="318">
        <f>BS52+BS56</f>
        <v>72</v>
      </c>
      <c r="BT78" s="318"/>
      <c r="BU78" s="318"/>
      <c r="BV78" s="318">
        <f>BV52+BV56</f>
        <v>108</v>
      </c>
      <c r="BW78" s="318"/>
      <c r="BX78" s="318"/>
      <c r="BY78" s="116">
        <v>252</v>
      </c>
      <c r="BZ78" s="116">
        <v>0</v>
      </c>
      <c r="CA78" s="20"/>
    </row>
    <row r="79" spans="1:171" ht="32.25" customHeight="1">
      <c r="A79" s="429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430"/>
      <c r="AL79" s="430"/>
      <c r="AM79" s="430"/>
      <c r="AN79" s="430"/>
      <c r="AO79" s="430"/>
      <c r="AP79" s="430"/>
      <c r="AQ79" s="430"/>
      <c r="AR79" s="430"/>
      <c r="AS79" s="430"/>
      <c r="AT79" s="430"/>
      <c r="AU79" s="430"/>
      <c r="AV79" s="431"/>
      <c r="AW79" s="431"/>
      <c r="AX79" s="431"/>
      <c r="AY79" s="432" t="s">
        <v>80</v>
      </c>
      <c r="AZ79" s="432"/>
      <c r="BA79" s="432"/>
      <c r="BB79" s="432"/>
      <c r="BC79" s="432"/>
      <c r="BD79" s="432"/>
      <c r="BE79" s="432"/>
      <c r="BF79" s="432"/>
      <c r="BG79" s="432"/>
      <c r="BH79" s="432"/>
      <c r="BI79" s="432"/>
      <c r="BJ79" s="318">
        <v>0</v>
      </c>
      <c r="BK79" s="318"/>
      <c r="BL79" s="318"/>
      <c r="BM79" s="318">
        <v>108</v>
      </c>
      <c r="BN79" s="318"/>
      <c r="BO79" s="318"/>
      <c r="BP79" s="318">
        <v>0</v>
      </c>
      <c r="BQ79" s="318"/>
      <c r="BR79" s="318"/>
      <c r="BS79" s="318">
        <v>180</v>
      </c>
      <c r="BT79" s="318"/>
      <c r="BU79" s="318"/>
      <c r="BV79" s="318">
        <v>0</v>
      </c>
      <c r="BW79" s="318"/>
      <c r="BX79" s="318"/>
      <c r="BY79" s="116">
        <v>0</v>
      </c>
      <c r="BZ79" s="116">
        <v>504</v>
      </c>
      <c r="CA79" s="20"/>
    </row>
    <row r="80" spans="1:171" ht="18" customHeight="1">
      <c r="A80" s="430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0"/>
      <c r="AK80" s="430"/>
      <c r="AL80" s="430"/>
      <c r="AM80" s="430"/>
      <c r="AN80" s="430"/>
      <c r="AO80" s="430"/>
      <c r="AP80" s="430"/>
      <c r="AQ80" s="430"/>
      <c r="AR80" s="430"/>
      <c r="AS80" s="430"/>
      <c r="AT80" s="430"/>
      <c r="AU80" s="430"/>
      <c r="AV80" s="431"/>
      <c r="AW80" s="431"/>
      <c r="AX80" s="431"/>
      <c r="AY80" s="316" t="s">
        <v>4</v>
      </c>
      <c r="AZ80" s="316"/>
      <c r="BA80" s="316"/>
      <c r="BB80" s="316"/>
      <c r="BC80" s="316"/>
      <c r="BD80" s="316"/>
      <c r="BE80" s="316"/>
      <c r="BF80" s="316"/>
      <c r="BG80" s="316"/>
      <c r="BH80" s="316"/>
      <c r="BI80" s="316"/>
      <c r="BJ80" s="318">
        <v>0</v>
      </c>
      <c r="BK80" s="318"/>
      <c r="BL80" s="318"/>
      <c r="BM80" s="318">
        <v>2</v>
      </c>
      <c r="BN80" s="318"/>
      <c r="BO80" s="318"/>
      <c r="BP80" s="318">
        <v>0</v>
      </c>
      <c r="BQ80" s="318"/>
      <c r="BR80" s="318"/>
      <c r="BS80" s="318">
        <v>5</v>
      </c>
      <c r="BT80" s="318"/>
      <c r="BU80" s="318"/>
      <c r="BV80" s="318">
        <v>2</v>
      </c>
      <c r="BW80" s="318"/>
      <c r="BX80" s="318"/>
      <c r="BY80" s="116">
        <v>0</v>
      </c>
      <c r="BZ80" s="116">
        <v>1</v>
      </c>
      <c r="CA80" s="20"/>
    </row>
    <row r="81" spans="1:79" ht="18.75" customHeight="1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1"/>
      <c r="AW81" s="431"/>
      <c r="AX81" s="431"/>
      <c r="AY81" s="316" t="s">
        <v>20</v>
      </c>
      <c r="AZ81" s="316"/>
      <c r="BA81" s="316"/>
      <c r="BB81" s="316"/>
      <c r="BC81" s="316"/>
      <c r="BD81" s="316"/>
      <c r="BE81" s="316"/>
      <c r="BF81" s="316"/>
      <c r="BG81" s="316"/>
      <c r="BH81" s="316"/>
      <c r="BI81" s="316"/>
      <c r="BJ81" s="318">
        <v>4</v>
      </c>
      <c r="BK81" s="318"/>
      <c r="BL81" s="318"/>
      <c r="BM81" s="318">
        <v>5</v>
      </c>
      <c r="BN81" s="318"/>
      <c r="BO81" s="318"/>
      <c r="BP81" s="318">
        <v>2</v>
      </c>
      <c r="BQ81" s="318"/>
      <c r="BR81" s="318"/>
      <c r="BS81" s="318">
        <v>6</v>
      </c>
      <c r="BT81" s="318"/>
      <c r="BU81" s="318"/>
      <c r="BV81" s="318">
        <v>8</v>
      </c>
      <c r="BW81" s="318"/>
      <c r="BX81" s="318"/>
      <c r="BY81" s="116">
        <v>0</v>
      </c>
      <c r="BZ81" s="116">
        <v>0</v>
      </c>
      <c r="CA81" s="20"/>
    </row>
    <row r="82" spans="1:79" ht="18.75" customHeight="1">
      <c r="A82" s="430"/>
      <c r="B82" s="430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  <c r="AD82" s="430"/>
      <c r="AE82" s="430"/>
      <c r="AF82" s="430"/>
      <c r="AG82" s="430"/>
      <c r="AH82" s="430"/>
      <c r="AI82" s="430"/>
      <c r="AJ82" s="430"/>
      <c r="AK82" s="430"/>
      <c r="AL82" s="430"/>
      <c r="AM82" s="430"/>
      <c r="AN82" s="430"/>
      <c r="AO82" s="430"/>
      <c r="AP82" s="430"/>
      <c r="AQ82" s="430"/>
      <c r="AR82" s="430"/>
      <c r="AS82" s="430"/>
      <c r="AT82" s="430"/>
      <c r="AU82" s="430"/>
      <c r="AV82" s="431"/>
      <c r="AW82" s="431"/>
      <c r="AX82" s="431"/>
      <c r="AY82" s="316" t="s">
        <v>5</v>
      </c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8">
        <v>0</v>
      </c>
      <c r="BK82" s="318"/>
      <c r="BL82" s="318"/>
      <c r="BM82" s="318">
        <v>1</v>
      </c>
      <c r="BN82" s="318"/>
      <c r="BO82" s="318"/>
      <c r="BP82" s="318">
        <v>0</v>
      </c>
      <c r="BQ82" s="318"/>
      <c r="BR82" s="318"/>
      <c r="BS82" s="318">
        <v>1</v>
      </c>
      <c r="BT82" s="318"/>
      <c r="BU82" s="318"/>
      <c r="BV82" s="318">
        <v>0</v>
      </c>
      <c r="BW82" s="318"/>
      <c r="BX82" s="318"/>
      <c r="BY82" s="116">
        <v>0</v>
      </c>
      <c r="BZ82" s="116">
        <v>2</v>
      </c>
      <c r="CA82" s="20"/>
    </row>
    <row r="83" spans="1:79" ht="15.75">
      <c r="CA83" s="20"/>
    </row>
    <row r="84" spans="1:79" s="21" customFormat="1" ht="20.25">
      <c r="AV84" s="23"/>
      <c r="AW84" s="23"/>
      <c r="AX84" s="23"/>
    </row>
    <row r="90" spans="1:79" ht="20.25">
      <c r="BA90" s="21"/>
    </row>
  </sheetData>
  <mergeCells count="937">
    <mergeCell ref="F7:AF7"/>
    <mergeCell ref="AP7:AR7"/>
    <mergeCell ref="BB7:BI7"/>
    <mergeCell ref="AN41:AN42"/>
    <mergeCell ref="AO41:AO42"/>
    <mergeCell ref="BM43:BO43"/>
    <mergeCell ref="AY41:BI41"/>
    <mergeCell ref="BS42:BU42"/>
    <mergeCell ref="BJ41:BO41"/>
    <mergeCell ref="AI41:AI42"/>
    <mergeCell ref="BB43:BI43"/>
    <mergeCell ref="BS43:BU43"/>
    <mergeCell ref="BB30:BI30"/>
    <mergeCell ref="BP31:BR31"/>
    <mergeCell ref="AY31:BA31"/>
    <mergeCell ref="AY25:BA25"/>
    <mergeCell ref="AY27:BA27"/>
    <mergeCell ref="AY28:BA28"/>
    <mergeCell ref="AY32:BA32"/>
    <mergeCell ref="BM32:BO32"/>
    <mergeCell ref="BM35:BO35"/>
    <mergeCell ref="BB35:BI35"/>
    <mergeCell ref="BS19:BU19"/>
    <mergeCell ref="BP14:BR14"/>
    <mergeCell ref="AV7:AX7"/>
    <mergeCell ref="AY7:BA7"/>
    <mergeCell ref="BJ7:BL7"/>
    <mergeCell ref="BM7:BO7"/>
    <mergeCell ref="AY79:BI79"/>
    <mergeCell ref="BJ79:BL79"/>
    <mergeCell ref="BM79:BO79"/>
    <mergeCell ref="BP79:BR79"/>
    <mergeCell ref="AP50:AU50"/>
    <mergeCell ref="AS41:AU42"/>
    <mergeCell ref="AY78:BI78"/>
    <mergeCell ref="BJ78:BL78"/>
    <mergeCell ref="BM78:BO78"/>
    <mergeCell ref="BP78:BR78"/>
    <mergeCell ref="AY42:BA42"/>
    <mergeCell ref="BB42:BI42"/>
    <mergeCell ref="BJ42:BL42"/>
    <mergeCell ref="BP41:BU41"/>
    <mergeCell ref="BP42:BR42"/>
    <mergeCell ref="AY77:BI77"/>
    <mergeCell ref="AY54:BA54"/>
    <mergeCell ref="BM51:BO51"/>
    <mergeCell ref="AY51:BA51"/>
    <mergeCell ref="BB55:BI55"/>
    <mergeCell ref="AY80:BI80"/>
    <mergeCell ref="BM77:BO77"/>
    <mergeCell ref="BM80:BO80"/>
    <mergeCell ref="BS82:BU82"/>
    <mergeCell ref="A50:E50"/>
    <mergeCell ref="F50:AF50"/>
    <mergeCell ref="AJ51:AO51"/>
    <mergeCell ref="AP51:AU51"/>
    <mergeCell ref="AV51:AX51"/>
    <mergeCell ref="BM58:BO58"/>
    <mergeCell ref="BS81:BU81"/>
    <mergeCell ref="BJ81:BL81"/>
    <mergeCell ref="BJ69:BL69"/>
    <mergeCell ref="BP77:BR77"/>
    <mergeCell ref="BP73:BR73"/>
    <mergeCell ref="AJ50:AO50"/>
    <mergeCell ref="BP74:BR74"/>
    <mergeCell ref="BP50:BR50"/>
    <mergeCell ref="A77:AU82"/>
    <mergeCell ref="AY81:BI81"/>
    <mergeCell ref="AV77:AX82"/>
    <mergeCell ref="BP82:BR82"/>
    <mergeCell ref="BM81:BO81"/>
    <mergeCell ref="BS62:BU62"/>
    <mergeCell ref="BJ55:BL55"/>
    <mergeCell ref="BP53:BR53"/>
    <mergeCell ref="BS53:BU53"/>
    <mergeCell ref="BV80:BX80"/>
    <mergeCell ref="BP81:BR81"/>
    <mergeCell ref="BJ80:BL80"/>
    <mergeCell ref="BS80:BU80"/>
    <mergeCell ref="BS79:BU79"/>
    <mergeCell ref="BS73:BU73"/>
    <mergeCell ref="BM74:BO74"/>
    <mergeCell ref="BV81:BX81"/>
    <mergeCell ref="BS76:BU76"/>
    <mergeCell ref="BV77:BX77"/>
    <mergeCell ref="BS77:BU77"/>
    <mergeCell ref="BP80:BR80"/>
    <mergeCell ref="BM76:BO76"/>
    <mergeCell ref="BJ77:BL77"/>
    <mergeCell ref="BV79:BX79"/>
    <mergeCell ref="BS78:BU78"/>
    <mergeCell ref="BV78:BX78"/>
    <mergeCell ref="BS74:BU74"/>
    <mergeCell ref="BS75:BU75"/>
    <mergeCell ref="BP76:BR76"/>
    <mergeCell ref="BJ50:BL50"/>
    <mergeCell ref="AY48:BA48"/>
    <mergeCell ref="BJ38:BL38"/>
    <mergeCell ref="BV53:BX53"/>
    <mergeCell ref="BM53:BO53"/>
    <mergeCell ref="BS54:BU54"/>
    <mergeCell ref="BM50:BO50"/>
    <mergeCell ref="BJ52:BL52"/>
    <mergeCell ref="BJ51:BL51"/>
    <mergeCell ref="BV51:BX51"/>
    <mergeCell ref="BV50:BX50"/>
    <mergeCell ref="BS52:BU52"/>
    <mergeCell ref="BV52:BX52"/>
    <mergeCell ref="BS51:BU51"/>
    <mergeCell ref="BP52:BR52"/>
    <mergeCell ref="BV54:BX54"/>
    <mergeCell ref="BP54:BR54"/>
    <mergeCell ref="BM54:BO54"/>
    <mergeCell ref="BB51:BI51"/>
    <mergeCell ref="BM52:BO52"/>
    <mergeCell ref="BB52:BI52"/>
    <mergeCell ref="BJ54:BL54"/>
    <mergeCell ref="AV50:AX50"/>
    <mergeCell ref="BB47:BI47"/>
    <mergeCell ref="AY46:BA46"/>
    <mergeCell ref="BB46:BI46"/>
    <mergeCell ref="BB50:BI50"/>
    <mergeCell ref="AY50:BA50"/>
    <mergeCell ref="BB49:BI49"/>
    <mergeCell ref="AY49:BA49"/>
    <mergeCell ref="AY52:BA52"/>
    <mergeCell ref="BB48:BI48"/>
    <mergeCell ref="AV47:AX47"/>
    <mergeCell ref="AV52:AX52"/>
    <mergeCell ref="BV33:BX33"/>
    <mergeCell ref="BJ32:BL32"/>
    <mergeCell ref="BJ29:BL29"/>
    <mergeCell ref="BB31:BI31"/>
    <mergeCell ref="BS33:BU33"/>
    <mergeCell ref="BJ33:BL33"/>
    <mergeCell ref="BJ30:BL30"/>
    <mergeCell ref="BJ28:BL28"/>
    <mergeCell ref="BB33:BI33"/>
    <mergeCell ref="BV26:BX26"/>
    <mergeCell ref="BM30:BO30"/>
    <mergeCell ref="BM29:BO29"/>
    <mergeCell ref="BS32:BU32"/>
    <mergeCell ref="BP32:BR32"/>
    <mergeCell ref="BV32:BX32"/>
    <mergeCell ref="BP27:BR27"/>
    <mergeCell ref="BP30:BR30"/>
    <mergeCell ref="BP29:BR29"/>
    <mergeCell ref="BS31:BU31"/>
    <mergeCell ref="BM26:BO26"/>
    <mergeCell ref="BM31:BO31"/>
    <mergeCell ref="BS30:BU30"/>
    <mergeCell ref="BV23:BX23"/>
    <mergeCell ref="BS20:BU20"/>
    <mergeCell ref="BS23:BU23"/>
    <mergeCell ref="BV21:BX21"/>
    <mergeCell ref="BV31:BX31"/>
    <mergeCell ref="BV28:BX28"/>
    <mergeCell ref="BM28:BO28"/>
    <mergeCell ref="BS28:BU28"/>
    <mergeCell ref="BS25:BU25"/>
    <mergeCell ref="BP28:BR28"/>
    <mergeCell ref="BS27:BU27"/>
    <mergeCell ref="BP26:BR26"/>
    <mergeCell ref="BM27:BO27"/>
    <mergeCell ref="BV30:BX30"/>
    <mergeCell ref="BM24:BO24"/>
    <mergeCell ref="BV27:BX27"/>
    <mergeCell ref="BV29:BX29"/>
    <mergeCell ref="BV24:BX24"/>
    <mergeCell ref="BV25:BX25"/>
    <mergeCell ref="BP24:BR24"/>
    <mergeCell ref="BP25:BR25"/>
    <mergeCell ref="BS29:BU29"/>
    <mergeCell ref="BS24:BU24"/>
    <mergeCell ref="BS26:BU26"/>
    <mergeCell ref="BV22:BX22"/>
    <mergeCell ref="BS22:BU22"/>
    <mergeCell ref="BV20:BX20"/>
    <mergeCell ref="BV19:BX19"/>
    <mergeCell ref="BP18:BR18"/>
    <mergeCell ref="BV18:BX18"/>
    <mergeCell ref="BS18:BU18"/>
    <mergeCell ref="BP15:BR15"/>
    <mergeCell ref="BP17:BR17"/>
    <mergeCell ref="BV15:BX15"/>
    <mergeCell ref="BS15:BU15"/>
    <mergeCell ref="BV17:BX17"/>
    <mergeCell ref="BP19:BR19"/>
    <mergeCell ref="BP20:BR20"/>
    <mergeCell ref="BS21:BU21"/>
    <mergeCell ref="AP10:AU10"/>
    <mergeCell ref="AV11:AX11"/>
    <mergeCell ref="AY11:BA11"/>
    <mergeCell ref="AV16:AX16"/>
    <mergeCell ref="BJ15:BL15"/>
    <mergeCell ref="BJ14:BL14"/>
    <mergeCell ref="BB11:BI11"/>
    <mergeCell ref="BB15:BI15"/>
    <mergeCell ref="AV13:AX13"/>
    <mergeCell ref="AV14:AX14"/>
    <mergeCell ref="BB13:BI13"/>
    <mergeCell ref="BB12:BI12"/>
    <mergeCell ref="AY12:BA12"/>
    <mergeCell ref="AV10:AX10"/>
    <mergeCell ref="AY15:BA15"/>
    <mergeCell ref="BJ12:BL12"/>
    <mergeCell ref="BM11:BO11"/>
    <mergeCell ref="BV12:BX12"/>
    <mergeCell ref="BV13:BX13"/>
    <mergeCell ref="BV16:BX16"/>
    <mergeCell ref="BS16:BU16"/>
    <mergeCell ref="BS14:BU14"/>
    <mergeCell ref="BS17:BU17"/>
    <mergeCell ref="BS13:BU13"/>
    <mergeCell ref="BS12:BU12"/>
    <mergeCell ref="BP16:BR16"/>
    <mergeCell ref="BS5:BU5"/>
    <mergeCell ref="AY4:BA4"/>
    <mergeCell ref="BV3:BZ3"/>
    <mergeCell ref="BS4:BU4"/>
    <mergeCell ref="AV8:AX8"/>
    <mergeCell ref="BV14:BX14"/>
    <mergeCell ref="BS8:BU8"/>
    <mergeCell ref="BM13:BO13"/>
    <mergeCell ref="BV8:BX8"/>
    <mergeCell ref="BV10:BX10"/>
    <mergeCell ref="BV11:BX11"/>
    <mergeCell ref="BP11:BR11"/>
    <mergeCell ref="BP12:BR12"/>
    <mergeCell ref="BP13:BR13"/>
    <mergeCell ref="BJ10:BL10"/>
    <mergeCell ref="BS9:BU9"/>
    <mergeCell ref="BM14:BO14"/>
    <mergeCell ref="AY10:BA10"/>
    <mergeCell ref="BJ9:BL9"/>
    <mergeCell ref="BP9:BR9"/>
    <mergeCell ref="BM8:BO8"/>
    <mergeCell ref="BP8:BR8"/>
    <mergeCell ref="BJ8:BL8"/>
    <mergeCell ref="AY14:BA14"/>
    <mergeCell ref="F20:AF20"/>
    <mergeCell ref="A24:E24"/>
    <mergeCell ref="F22:AF22"/>
    <mergeCell ref="A26:E26"/>
    <mergeCell ref="A1:BY1"/>
    <mergeCell ref="AV2:BI2"/>
    <mergeCell ref="BM5:BO5"/>
    <mergeCell ref="BP3:BU3"/>
    <mergeCell ref="BP4:BR4"/>
    <mergeCell ref="AJ2:AU2"/>
    <mergeCell ref="A2:E4"/>
    <mergeCell ref="A5:E5"/>
    <mergeCell ref="AJ3:AO4"/>
    <mergeCell ref="AP3:AU4"/>
    <mergeCell ref="F2:AF4"/>
    <mergeCell ref="BJ4:BL4"/>
    <mergeCell ref="BJ3:BO3"/>
    <mergeCell ref="AY3:BI3"/>
    <mergeCell ref="BB4:BI4"/>
    <mergeCell ref="BM4:BO4"/>
    <mergeCell ref="BJ2:BZ2"/>
    <mergeCell ref="AP5:AU5"/>
    <mergeCell ref="BV4:BX4"/>
    <mergeCell ref="AV3:AX4"/>
    <mergeCell ref="BB5:BI5"/>
    <mergeCell ref="BJ6:BL6"/>
    <mergeCell ref="BB8:BI8"/>
    <mergeCell ref="BM6:BO6"/>
    <mergeCell ref="AY6:BA6"/>
    <mergeCell ref="AJ5:AO5"/>
    <mergeCell ref="BJ5:BL5"/>
    <mergeCell ref="BV5:BX5"/>
    <mergeCell ref="BP5:BR5"/>
    <mergeCell ref="AY5:BA5"/>
    <mergeCell ref="AV5:AX5"/>
    <mergeCell ref="AJ6:AL6"/>
    <mergeCell ref="AM6:AO6"/>
    <mergeCell ref="AP6:AR6"/>
    <mergeCell ref="AS6:AU6"/>
    <mergeCell ref="BS6:BU6"/>
    <mergeCell ref="BB6:BI6"/>
    <mergeCell ref="AV6:AX6"/>
    <mergeCell ref="BP6:BR6"/>
    <mergeCell ref="BP7:BR7"/>
    <mergeCell ref="BS7:BU7"/>
    <mergeCell ref="BV7:BX7"/>
    <mergeCell ref="AJ7:AL7"/>
    <mergeCell ref="BV6:BX6"/>
    <mergeCell ref="A39:E39"/>
    <mergeCell ref="F39:AF39"/>
    <mergeCell ref="AJ10:AO10"/>
    <mergeCell ref="A40:E42"/>
    <mergeCell ref="F40:AF42"/>
    <mergeCell ref="AJ38:AO38"/>
    <mergeCell ref="F19:AF19"/>
    <mergeCell ref="F15:AF15"/>
    <mergeCell ref="F17:AF17"/>
    <mergeCell ref="F18:AF18"/>
    <mergeCell ref="F26:AF26"/>
    <mergeCell ref="A17:E17"/>
    <mergeCell ref="F13:AF13"/>
    <mergeCell ref="F10:AF10"/>
    <mergeCell ref="A16:E16"/>
    <mergeCell ref="A15:E15"/>
    <mergeCell ref="F12:AF12"/>
    <mergeCell ref="A19:E19"/>
    <mergeCell ref="A36:E36"/>
    <mergeCell ref="A34:E34"/>
    <mergeCell ref="A38:E38"/>
    <mergeCell ref="F38:AF38"/>
    <mergeCell ref="F24:AF24"/>
    <mergeCell ref="A25:E25"/>
    <mergeCell ref="BV9:BX9"/>
    <mergeCell ref="BP10:BR10"/>
    <mergeCell ref="A35:E35"/>
    <mergeCell ref="F11:AF11"/>
    <mergeCell ref="F36:AF36"/>
    <mergeCell ref="A12:E12"/>
    <mergeCell ref="A20:E20"/>
    <mergeCell ref="A14:E14"/>
    <mergeCell ref="BS10:BU10"/>
    <mergeCell ref="BS11:BU11"/>
    <mergeCell ref="BM12:BO12"/>
    <mergeCell ref="A10:E10"/>
    <mergeCell ref="A13:E13"/>
    <mergeCell ref="A18:E18"/>
    <mergeCell ref="A23:E23"/>
    <mergeCell ref="A9:E9"/>
    <mergeCell ref="A27:E27"/>
    <mergeCell ref="A31:E31"/>
    <mergeCell ref="A30:E30"/>
    <mergeCell ref="AY35:BA35"/>
    <mergeCell ref="BS35:BU35"/>
    <mergeCell ref="AV34:AX34"/>
    <mergeCell ref="AJ36:AO36"/>
    <mergeCell ref="F25:AF25"/>
    <mergeCell ref="F6:AF6"/>
    <mergeCell ref="F27:S27"/>
    <mergeCell ref="F23:AF23"/>
    <mergeCell ref="AJ45:AO45"/>
    <mergeCell ref="AG38:AG39"/>
    <mergeCell ref="AJ40:AU40"/>
    <mergeCell ref="AP43:AU43"/>
    <mergeCell ref="AG40:AI40"/>
    <mergeCell ref="F52:AF52"/>
    <mergeCell ref="F35:AF35"/>
    <mergeCell ref="AP41:AR42"/>
    <mergeCell ref="AP32:AU32"/>
    <mergeCell ref="AM29:AO29"/>
    <mergeCell ref="AJ23:AO23"/>
    <mergeCell ref="AJ24:AO24"/>
    <mergeCell ref="AJ35:AO35"/>
    <mergeCell ref="AP47:AU47"/>
    <mergeCell ref="AJ22:AO22"/>
    <mergeCell ref="AJ20:AO20"/>
    <mergeCell ref="AP13:AU13"/>
    <mergeCell ref="AJ13:AO13"/>
    <mergeCell ref="AP15:AU15"/>
    <mergeCell ref="F16:AF16"/>
    <mergeCell ref="AG41:AG42"/>
    <mergeCell ref="A45:E45"/>
    <mergeCell ref="A54:E54"/>
    <mergeCell ref="F54:AF54"/>
    <mergeCell ref="AM46:AO46"/>
    <mergeCell ref="AM41:AM42"/>
    <mergeCell ref="AJ43:AO43"/>
    <mergeCell ref="AJ41:AL42"/>
    <mergeCell ref="A57:E57"/>
    <mergeCell ref="F57:AF57"/>
    <mergeCell ref="F49:AF49"/>
    <mergeCell ref="A56:E56"/>
    <mergeCell ref="A44:E44"/>
    <mergeCell ref="A55:E55"/>
    <mergeCell ref="A46:E46"/>
    <mergeCell ref="A52:E52"/>
    <mergeCell ref="A49:E49"/>
    <mergeCell ref="F56:AF56"/>
    <mergeCell ref="F55:AF55"/>
    <mergeCell ref="AJ47:AO47"/>
    <mergeCell ref="A53:E53"/>
    <mergeCell ref="F53:AF53"/>
    <mergeCell ref="AH41:AH42"/>
    <mergeCell ref="A6:E6"/>
    <mergeCell ref="A8:E8"/>
    <mergeCell ref="A11:E11"/>
    <mergeCell ref="A51:E51"/>
    <mergeCell ref="F32:AF32"/>
    <mergeCell ref="F33:AF33"/>
    <mergeCell ref="F28:AF28"/>
    <mergeCell ref="F31:AF31"/>
    <mergeCell ref="A29:E29"/>
    <mergeCell ref="A28:E28"/>
    <mergeCell ref="A21:E21"/>
    <mergeCell ref="A22:E22"/>
    <mergeCell ref="F48:AF48"/>
    <mergeCell ref="A48:E48"/>
    <mergeCell ref="A47:E47"/>
    <mergeCell ref="F44:AF44"/>
    <mergeCell ref="A43:E43"/>
    <mergeCell ref="F43:AF43"/>
    <mergeCell ref="F46:AF46"/>
    <mergeCell ref="F47:AF47"/>
    <mergeCell ref="F45:AF45"/>
    <mergeCell ref="F21:AF21"/>
    <mergeCell ref="F51:AF51"/>
    <mergeCell ref="A7:E7"/>
    <mergeCell ref="A76:E76"/>
    <mergeCell ref="F76:AF76"/>
    <mergeCell ref="A58:E58"/>
    <mergeCell ref="F68:AF68"/>
    <mergeCell ref="A74:E74"/>
    <mergeCell ref="F74:AF74"/>
    <mergeCell ref="F72:AF72"/>
    <mergeCell ref="F71:AF71"/>
    <mergeCell ref="F69:AF69"/>
    <mergeCell ref="F73:AF73"/>
    <mergeCell ref="A73:E73"/>
    <mergeCell ref="A72:E72"/>
    <mergeCell ref="F70:AF70"/>
    <mergeCell ref="A59:E59"/>
    <mergeCell ref="A62:E62"/>
    <mergeCell ref="A71:E71"/>
    <mergeCell ref="F75:AF75"/>
    <mergeCell ref="F58:AF58"/>
    <mergeCell ref="F59:AF59"/>
    <mergeCell ref="F60:AF60"/>
    <mergeCell ref="F61:AF61"/>
    <mergeCell ref="A70:E70"/>
    <mergeCell ref="A68:E68"/>
    <mergeCell ref="F65:AF65"/>
    <mergeCell ref="A61:E61"/>
    <mergeCell ref="A69:E69"/>
    <mergeCell ref="A63:E63"/>
    <mergeCell ref="A65:E65"/>
    <mergeCell ref="F67:AF67"/>
    <mergeCell ref="F63:AF63"/>
    <mergeCell ref="A66:E66"/>
    <mergeCell ref="F64:AF64"/>
    <mergeCell ref="A64:E64"/>
    <mergeCell ref="A67:E67"/>
    <mergeCell ref="F66:AF66"/>
    <mergeCell ref="F62:AF62"/>
    <mergeCell ref="A60:E60"/>
    <mergeCell ref="AJ76:AO76"/>
    <mergeCell ref="AV74:AX74"/>
    <mergeCell ref="AP76:AU76"/>
    <mergeCell ref="BS71:BU71"/>
    <mergeCell ref="BS72:BU72"/>
    <mergeCell ref="BV72:BX72"/>
    <mergeCell ref="BV74:BX74"/>
    <mergeCell ref="BV76:BX76"/>
    <mergeCell ref="BV73:BX73"/>
    <mergeCell ref="BJ74:BL74"/>
    <mergeCell ref="AM73:AO73"/>
    <mergeCell ref="AP73:AR73"/>
    <mergeCell ref="AS73:AU73"/>
    <mergeCell ref="AJ75:AL75"/>
    <mergeCell ref="AM75:AO75"/>
    <mergeCell ref="AP75:AR75"/>
    <mergeCell ref="AS75:AU75"/>
    <mergeCell ref="AJ74:AL74"/>
    <mergeCell ref="AM74:AO74"/>
    <mergeCell ref="AP74:AR74"/>
    <mergeCell ref="AJ71:AO71"/>
    <mergeCell ref="BB76:BI76"/>
    <mergeCell ref="BB72:BI72"/>
    <mergeCell ref="BV67:BX67"/>
    <mergeCell ref="BP69:BR69"/>
    <mergeCell ref="AP71:AU71"/>
    <mergeCell ref="AV73:AX73"/>
    <mergeCell ref="AY72:BA72"/>
    <mergeCell ref="AY74:BA74"/>
    <mergeCell ref="AV76:AX76"/>
    <mergeCell ref="BB73:BI73"/>
    <mergeCell ref="AY76:BA76"/>
    <mergeCell ref="BB74:BI74"/>
    <mergeCell ref="BJ76:BL76"/>
    <mergeCell ref="AS74:AU74"/>
    <mergeCell ref="AY70:BA70"/>
    <mergeCell ref="BP71:BR71"/>
    <mergeCell ref="BM72:BO72"/>
    <mergeCell ref="AV75:AX75"/>
    <mergeCell ref="BB75:BI75"/>
    <mergeCell ref="BJ75:BL75"/>
    <mergeCell ref="BM75:BO75"/>
    <mergeCell ref="BP75:BR75"/>
    <mergeCell ref="AY71:BA71"/>
    <mergeCell ref="BB71:BI71"/>
    <mergeCell ref="BV75:BX75"/>
    <mergeCell ref="BB67:BI67"/>
    <mergeCell ref="BV68:BX68"/>
    <mergeCell ref="BM73:BO73"/>
    <mergeCell ref="BJ72:BL72"/>
    <mergeCell ref="BM71:BO71"/>
    <mergeCell ref="BV71:BX71"/>
    <mergeCell ref="BS70:BU70"/>
    <mergeCell ref="BM70:BO70"/>
    <mergeCell ref="BV70:BX70"/>
    <mergeCell ref="BJ73:BL73"/>
    <mergeCell ref="BJ70:BL70"/>
    <mergeCell ref="BV69:BX69"/>
    <mergeCell ref="BP72:BR72"/>
    <mergeCell ref="BS37:BU37"/>
    <mergeCell ref="BS44:BU44"/>
    <mergeCell ref="BP37:BR37"/>
    <mergeCell ref="BS59:BU59"/>
    <mergeCell ref="BM62:BO62"/>
    <mergeCell ref="BS65:BU65"/>
    <mergeCell ref="BS47:BU47"/>
    <mergeCell ref="BP46:BR46"/>
    <mergeCell ref="BV66:BX66"/>
    <mergeCell ref="BS66:BU66"/>
    <mergeCell ref="BM47:BO47"/>
    <mergeCell ref="BM55:BO55"/>
    <mergeCell ref="BM59:BO59"/>
    <mergeCell ref="BP65:BR65"/>
    <mergeCell ref="BJ56:BL56"/>
    <mergeCell ref="BP68:BR68"/>
    <mergeCell ref="BP70:BR70"/>
    <mergeCell ref="BJ71:BL71"/>
    <mergeCell ref="BP66:BR66"/>
    <mergeCell ref="BV45:BX45"/>
    <mergeCell ref="BM56:BO56"/>
    <mergeCell ref="BV46:BX46"/>
    <mergeCell ref="BP57:BR57"/>
    <mergeCell ref="BJ63:BL63"/>
    <mergeCell ref="BS69:BU69"/>
    <mergeCell ref="BM69:BO69"/>
    <mergeCell ref="BP67:BR67"/>
    <mergeCell ref="BV58:BX58"/>
    <mergeCell ref="BS58:BU58"/>
    <mergeCell ref="BP58:BR58"/>
    <mergeCell ref="BV59:BX59"/>
    <mergeCell ref="BS60:BU60"/>
    <mergeCell ref="BS45:BU45"/>
    <mergeCell ref="BS67:BU67"/>
    <mergeCell ref="BM67:BO67"/>
    <mergeCell ref="BS68:BU68"/>
    <mergeCell ref="BP34:BR34"/>
    <mergeCell ref="BJ34:BL34"/>
    <mergeCell ref="BM46:BO46"/>
    <mergeCell ref="BJ46:BL46"/>
    <mergeCell ref="AP45:AU45"/>
    <mergeCell ref="AV35:AX35"/>
    <mergeCell ref="AV36:AX36"/>
    <mergeCell ref="BB44:BI44"/>
    <mergeCell ref="BB36:BI36"/>
    <mergeCell ref="AY36:BA36"/>
    <mergeCell ref="BB45:BI45"/>
    <mergeCell ref="AV45:AX45"/>
    <mergeCell ref="BJ45:BL45"/>
    <mergeCell ref="BM36:BO36"/>
    <mergeCell ref="BJ44:BL44"/>
    <mergeCell ref="BM44:BO44"/>
    <mergeCell ref="BM38:BO38"/>
    <mergeCell ref="AY45:BA45"/>
    <mergeCell ref="AY43:BA43"/>
    <mergeCell ref="AV40:BI40"/>
    <mergeCell ref="AV43:AX43"/>
    <mergeCell ref="BB38:BI38"/>
    <mergeCell ref="AY38:BA38"/>
    <mergeCell ref="AV33:AX33"/>
    <mergeCell ref="AV55:AX55"/>
    <mergeCell ref="BB56:BI56"/>
    <mergeCell ref="AJ37:AO37"/>
    <mergeCell ref="BJ47:BL47"/>
    <mergeCell ref="BJ49:BL49"/>
    <mergeCell ref="BM49:BO49"/>
    <mergeCell ref="AP33:AU33"/>
    <mergeCell ref="AV32:AX32"/>
    <mergeCell ref="BB54:BI54"/>
    <mergeCell ref="AY47:BA47"/>
    <mergeCell ref="AV49:AX49"/>
    <mergeCell ref="AV54:AX54"/>
    <mergeCell ref="AJ32:AO32"/>
    <mergeCell ref="AJ53:AO53"/>
    <mergeCell ref="AP53:AU53"/>
    <mergeCell ref="AV53:AX53"/>
    <mergeCell ref="AY53:BA53"/>
    <mergeCell ref="BB53:BI53"/>
    <mergeCell ref="AV46:AX46"/>
    <mergeCell ref="AP44:AU44"/>
    <mergeCell ref="AP46:AR46"/>
    <mergeCell ref="AS46:AU46"/>
    <mergeCell ref="AP39:AU39"/>
    <mergeCell ref="AJ52:AO52"/>
    <mergeCell ref="AJ49:AO49"/>
    <mergeCell ref="AJ28:AL28"/>
    <mergeCell ref="AM28:AO28"/>
    <mergeCell ref="AJ29:AL29"/>
    <mergeCell ref="AS28:AU28"/>
    <mergeCell ref="AJ30:AO30"/>
    <mergeCell ref="AP30:AU30"/>
    <mergeCell ref="AP31:AU31"/>
    <mergeCell ref="AP52:AU52"/>
    <mergeCell ref="AP49:AU49"/>
    <mergeCell ref="AP22:AU22"/>
    <mergeCell ref="BP22:BR22"/>
    <mergeCell ref="BM25:BO25"/>
    <mergeCell ref="BJ31:BL31"/>
    <mergeCell ref="BJ26:BL26"/>
    <mergeCell ref="BP21:BR21"/>
    <mergeCell ref="AY26:BA26"/>
    <mergeCell ref="AV27:AX27"/>
    <mergeCell ref="AV28:AX28"/>
    <mergeCell ref="BB22:BI22"/>
    <mergeCell ref="BP23:BR23"/>
    <mergeCell ref="BM22:BO22"/>
    <mergeCell ref="AV29:AX29"/>
    <mergeCell ref="AV20:AX20"/>
    <mergeCell ref="AY22:BA22"/>
    <mergeCell ref="BB21:BI21"/>
    <mergeCell ref="AV21:AX21"/>
    <mergeCell ref="AY21:BA21"/>
    <mergeCell ref="AV19:AX19"/>
    <mergeCell ref="AY19:BA19"/>
    <mergeCell ref="BJ22:BL22"/>
    <mergeCell ref="BB20:BI20"/>
    <mergeCell ref="BJ21:BL21"/>
    <mergeCell ref="BM20:BO20"/>
    <mergeCell ref="BJ18:BL18"/>
    <mergeCell ref="BJ16:BL16"/>
    <mergeCell ref="BJ17:BL17"/>
    <mergeCell ref="AY33:BA33"/>
    <mergeCell ref="AY30:BA30"/>
    <mergeCell ref="AY29:BA29"/>
    <mergeCell ref="BB24:BI24"/>
    <mergeCell ref="BB27:BI27"/>
    <mergeCell ref="BB29:BI29"/>
    <mergeCell ref="BJ25:BL25"/>
    <mergeCell ref="AY17:BA17"/>
    <mergeCell ref="AY16:BA16"/>
    <mergeCell ref="AY18:BA18"/>
    <mergeCell ref="BJ19:BL19"/>
    <mergeCell ref="BJ20:BL20"/>
    <mergeCell ref="BJ27:BL27"/>
    <mergeCell ref="BJ24:BL24"/>
    <mergeCell ref="BM23:BO23"/>
    <mergeCell ref="BS46:BU46"/>
    <mergeCell ref="BP47:BR47"/>
    <mergeCell ref="BV48:BX48"/>
    <mergeCell ref="AV17:AX17"/>
    <mergeCell ref="AV15:AX15"/>
    <mergeCell ref="AJ15:AO15"/>
    <mergeCell ref="AJ16:AO16"/>
    <mergeCell ref="AJ14:AO14"/>
    <mergeCell ref="AV18:AX18"/>
    <mergeCell ref="AJ18:AO18"/>
    <mergeCell ref="AP20:AU20"/>
    <mergeCell ref="AP16:AU16"/>
    <mergeCell ref="AP17:AU17"/>
    <mergeCell ref="AJ17:AO17"/>
    <mergeCell ref="AP19:AU19"/>
    <mergeCell ref="AP18:AU18"/>
    <mergeCell ref="AJ19:AO19"/>
    <mergeCell ref="BM18:BO18"/>
    <mergeCell ref="BM19:BO19"/>
    <mergeCell ref="BP33:BR33"/>
    <mergeCell ref="BM33:BO33"/>
    <mergeCell ref="AY20:BA20"/>
    <mergeCell ref="BM16:BO16"/>
    <mergeCell ref="BM17:BO17"/>
    <mergeCell ref="BJ48:BL48"/>
    <mergeCell ref="BM48:BO48"/>
    <mergeCell ref="BB64:BI64"/>
    <mergeCell ref="AY13:BA13"/>
    <mergeCell ref="BV41:BZ41"/>
    <mergeCell ref="BV42:BX42"/>
    <mergeCell ref="BV43:BX43"/>
    <mergeCell ref="BS48:BU48"/>
    <mergeCell ref="BP48:BR48"/>
    <mergeCell ref="BV38:BX38"/>
    <mergeCell ref="BP39:BR39"/>
    <mergeCell ref="BS39:BU39"/>
    <mergeCell ref="BV39:BX39"/>
    <mergeCell ref="BS38:BU38"/>
    <mergeCell ref="BP44:BR44"/>
    <mergeCell ref="BP45:BR45"/>
    <mergeCell ref="BP38:BR38"/>
    <mergeCell ref="BP43:BR43"/>
    <mergeCell ref="BJ40:BZ40"/>
    <mergeCell ref="BJ43:BL43"/>
    <mergeCell ref="BV44:BX44"/>
    <mergeCell ref="BM45:BO45"/>
    <mergeCell ref="BM39:BO39"/>
    <mergeCell ref="BJ39:BL39"/>
    <mergeCell ref="BP64:BR64"/>
    <mergeCell ref="BS64:BU64"/>
    <mergeCell ref="BV63:BX63"/>
    <mergeCell ref="BV61:BX61"/>
    <mergeCell ref="BV47:BX47"/>
    <mergeCell ref="BS50:BU50"/>
    <mergeCell ref="BV49:BX49"/>
    <mergeCell ref="BP49:BR49"/>
    <mergeCell ref="BP51:BR51"/>
    <mergeCell ref="BS56:BU56"/>
    <mergeCell ref="BP62:BR62"/>
    <mergeCell ref="BS49:BU49"/>
    <mergeCell ref="BV55:BX55"/>
    <mergeCell ref="BP55:BR55"/>
    <mergeCell ref="BV57:BX57"/>
    <mergeCell ref="BS55:BU55"/>
    <mergeCell ref="BV56:BX56"/>
    <mergeCell ref="BS57:BU57"/>
    <mergeCell ref="BS61:BU61"/>
    <mergeCell ref="BP56:BR56"/>
    <mergeCell ref="AV68:AX68"/>
    <mergeCell ref="BB62:BI62"/>
    <mergeCell ref="BJ65:BL65"/>
    <mergeCell ref="BB65:BI65"/>
    <mergeCell ref="BM65:BO65"/>
    <mergeCell ref="BJ66:BL66"/>
    <mergeCell ref="BB68:BI68"/>
    <mergeCell ref="BB63:BI63"/>
    <mergeCell ref="BM63:BO63"/>
    <mergeCell ref="BJ64:BL64"/>
    <mergeCell ref="BJ68:BL68"/>
    <mergeCell ref="BM66:BO66"/>
    <mergeCell ref="BM64:BO64"/>
    <mergeCell ref="BM68:BO68"/>
    <mergeCell ref="BB66:BI66"/>
    <mergeCell ref="BJ67:BL67"/>
    <mergeCell ref="BJ57:BL57"/>
    <mergeCell ref="AY57:BA57"/>
    <mergeCell ref="BB61:BI61"/>
    <mergeCell ref="BM60:BO60"/>
    <mergeCell ref="AV57:AX57"/>
    <mergeCell ref="AP58:AU58"/>
    <mergeCell ref="AV60:AX60"/>
    <mergeCell ref="AV61:AX61"/>
    <mergeCell ref="BB58:BI58"/>
    <mergeCell ref="AV58:AX58"/>
    <mergeCell ref="AY60:BA60"/>
    <mergeCell ref="BM57:BO57"/>
    <mergeCell ref="BB59:BI59"/>
    <mergeCell ref="AY58:BA58"/>
    <mergeCell ref="BJ58:BL58"/>
    <mergeCell ref="BM61:BO61"/>
    <mergeCell ref="BJ61:BL61"/>
    <mergeCell ref="AP60:AU60"/>
    <mergeCell ref="AY61:BA61"/>
    <mergeCell ref="AY59:BA59"/>
    <mergeCell ref="AV62:AX62"/>
    <mergeCell ref="BB57:BI57"/>
    <mergeCell ref="BJ59:BL59"/>
    <mergeCell ref="AJ60:AO60"/>
    <mergeCell ref="BV62:BX62"/>
    <mergeCell ref="BV60:BX60"/>
    <mergeCell ref="BP61:BR61"/>
    <mergeCell ref="BP60:BR60"/>
    <mergeCell ref="BP59:BR59"/>
    <mergeCell ref="BP63:BR63"/>
    <mergeCell ref="BV82:BX82"/>
    <mergeCell ref="AV70:AX70"/>
    <mergeCell ref="AP68:AU68"/>
    <mergeCell ref="AP65:AU65"/>
    <mergeCell ref="AV66:AX66"/>
    <mergeCell ref="AY69:BA69"/>
    <mergeCell ref="AV65:AX65"/>
    <mergeCell ref="AY68:BA68"/>
    <mergeCell ref="AY64:BA64"/>
    <mergeCell ref="AY73:BA73"/>
    <mergeCell ref="AY66:BA66"/>
    <mergeCell ref="AY65:BA65"/>
    <mergeCell ref="AV72:AX72"/>
    <mergeCell ref="AY67:BA67"/>
    <mergeCell ref="BB70:BI70"/>
    <mergeCell ref="AV71:AX71"/>
    <mergeCell ref="BB69:BI69"/>
    <mergeCell ref="A75:E75"/>
    <mergeCell ref="AY82:BI82"/>
    <mergeCell ref="BV65:BX65"/>
    <mergeCell ref="AP66:AU66"/>
    <mergeCell ref="AJ54:AL54"/>
    <mergeCell ref="AM54:AO54"/>
    <mergeCell ref="AP54:AR54"/>
    <mergeCell ref="AS54:AU54"/>
    <mergeCell ref="AJ55:AO55"/>
    <mergeCell ref="AJ57:AO57"/>
    <mergeCell ref="AV56:AX56"/>
    <mergeCell ref="BV64:BX64"/>
    <mergeCell ref="AP55:AU55"/>
    <mergeCell ref="AJ56:AO56"/>
    <mergeCell ref="BS63:BU63"/>
    <mergeCell ref="BJ82:BL82"/>
    <mergeCell ref="BM82:BO82"/>
    <mergeCell ref="AV67:AX67"/>
    <mergeCell ref="AP64:AU64"/>
    <mergeCell ref="AP67:AU67"/>
    <mergeCell ref="AV64:AX64"/>
    <mergeCell ref="AV69:AX69"/>
    <mergeCell ref="AY75:BA75"/>
    <mergeCell ref="AP69:AU69"/>
    <mergeCell ref="AG2:AI2"/>
    <mergeCell ref="AG3:AG4"/>
    <mergeCell ref="AH3:AH4"/>
    <mergeCell ref="AI3:AI4"/>
    <mergeCell ref="AV37:AX37"/>
    <mergeCell ref="AV26:AX26"/>
    <mergeCell ref="AP23:AU23"/>
    <mergeCell ref="AJ25:AO25"/>
    <mergeCell ref="AJ67:AO67"/>
    <mergeCell ref="AJ66:AO66"/>
    <mergeCell ref="AJ63:AO63"/>
    <mergeCell ref="AP62:AU62"/>
    <mergeCell ref="AV23:AX23"/>
    <mergeCell ref="AV22:AX22"/>
    <mergeCell ref="AV31:AX31"/>
    <mergeCell ref="AP24:AU24"/>
    <mergeCell ref="AV24:AX24"/>
    <mergeCell ref="AP29:AR29"/>
    <mergeCell ref="AV25:AX25"/>
    <mergeCell ref="AP26:AU26"/>
    <mergeCell ref="AP38:AU38"/>
    <mergeCell ref="AV38:AX38"/>
    <mergeCell ref="AV39:AX39"/>
    <mergeCell ref="AJ48:AO48"/>
    <mergeCell ref="F5:AF5"/>
    <mergeCell ref="F34:AF34"/>
    <mergeCell ref="F29:AF29"/>
    <mergeCell ref="F30:AF30"/>
    <mergeCell ref="AS29:AU29"/>
    <mergeCell ref="BB32:BI32"/>
    <mergeCell ref="BB16:BI16"/>
    <mergeCell ref="AJ27:AO27"/>
    <mergeCell ref="AJ33:AO33"/>
    <mergeCell ref="AJ31:AO31"/>
    <mergeCell ref="BB19:BI19"/>
    <mergeCell ref="BB17:BI17"/>
    <mergeCell ref="BB28:BI28"/>
    <mergeCell ref="BB10:BI10"/>
    <mergeCell ref="BB26:BI26"/>
    <mergeCell ref="BB18:BI18"/>
    <mergeCell ref="BB25:BI25"/>
    <mergeCell ref="BB23:BI23"/>
    <mergeCell ref="AY23:BA23"/>
    <mergeCell ref="AY24:BA24"/>
    <mergeCell ref="AP34:AU34"/>
    <mergeCell ref="AV30:AX30"/>
    <mergeCell ref="AJ26:AO26"/>
    <mergeCell ref="AP27:AU27"/>
    <mergeCell ref="BV36:BX36"/>
    <mergeCell ref="BS36:BU36"/>
    <mergeCell ref="AP37:AU37"/>
    <mergeCell ref="BM34:BO34"/>
    <mergeCell ref="BJ35:BL35"/>
    <mergeCell ref="A32:E32"/>
    <mergeCell ref="A33:E33"/>
    <mergeCell ref="BV37:BX37"/>
    <mergeCell ref="A37:E37"/>
    <mergeCell ref="F37:AF37"/>
    <mergeCell ref="AJ34:AO34"/>
    <mergeCell ref="BB37:BI37"/>
    <mergeCell ref="BJ37:BL37"/>
    <mergeCell ref="BV35:BX35"/>
    <mergeCell ref="BP35:BR35"/>
    <mergeCell ref="BV34:BX34"/>
    <mergeCell ref="BS34:BU34"/>
    <mergeCell ref="AP36:AU36"/>
    <mergeCell ref="BJ36:BL36"/>
    <mergeCell ref="AY34:BA34"/>
    <mergeCell ref="BB34:BI34"/>
    <mergeCell ref="AP35:AU35"/>
    <mergeCell ref="BP36:BR36"/>
    <mergeCell ref="BM37:BO37"/>
    <mergeCell ref="AJ73:AL73"/>
    <mergeCell ref="AY39:BA39"/>
    <mergeCell ref="AJ72:AL72"/>
    <mergeCell ref="AM72:AO72"/>
    <mergeCell ref="AP72:AR72"/>
    <mergeCell ref="AS72:AU72"/>
    <mergeCell ref="AJ39:AO39"/>
    <mergeCell ref="AV59:AX59"/>
    <mergeCell ref="AP56:AU56"/>
    <mergeCell ref="AV44:AX44"/>
    <mergeCell ref="AV41:AX42"/>
    <mergeCell ref="AP48:AU48"/>
    <mergeCell ref="AV48:AX48"/>
    <mergeCell ref="AY44:BA44"/>
    <mergeCell ref="AJ44:AO44"/>
    <mergeCell ref="AV63:AX63"/>
    <mergeCell ref="AP63:AU63"/>
    <mergeCell ref="AY63:BA63"/>
    <mergeCell ref="AP70:AU70"/>
    <mergeCell ref="AJ68:AO68"/>
    <mergeCell ref="AJ70:AO70"/>
    <mergeCell ref="AJ69:AO69"/>
    <mergeCell ref="AJ65:AO65"/>
    <mergeCell ref="AJ46:AL46"/>
    <mergeCell ref="AJ64:AO64"/>
    <mergeCell ref="AP59:AU59"/>
    <mergeCell ref="AJ61:AO61"/>
    <mergeCell ref="AJ62:AO62"/>
    <mergeCell ref="AY55:BA55"/>
    <mergeCell ref="BM21:BO21"/>
    <mergeCell ref="BJ53:BL53"/>
    <mergeCell ref="BB39:BI39"/>
    <mergeCell ref="AY37:BA37"/>
    <mergeCell ref="AJ21:AO21"/>
    <mergeCell ref="AP21:AU21"/>
    <mergeCell ref="BJ23:BL23"/>
    <mergeCell ref="AP25:AU25"/>
    <mergeCell ref="AP28:AR28"/>
    <mergeCell ref="BJ62:BL62"/>
    <mergeCell ref="BJ60:BL60"/>
    <mergeCell ref="BB60:BI60"/>
    <mergeCell ref="AP61:AU61"/>
    <mergeCell ref="AP57:AU57"/>
    <mergeCell ref="AY56:BA56"/>
    <mergeCell ref="BM42:BO42"/>
    <mergeCell ref="AJ58:AO58"/>
    <mergeCell ref="AY62:BA62"/>
    <mergeCell ref="AJ59:AO59"/>
    <mergeCell ref="AV12:AX12"/>
    <mergeCell ref="AP14:AU14"/>
    <mergeCell ref="BM15:BO15"/>
    <mergeCell ref="F9:AF9"/>
    <mergeCell ref="AJ9:AO9"/>
    <mergeCell ref="AP9:AU9"/>
    <mergeCell ref="AV9:AX9"/>
    <mergeCell ref="AY9:BA9"/>
    <mergeCell ref="BB9:BI9"/>
    <mergeCell ref="AI8:AI9"/>
    <mergeCell ref="F8:AF8"/>
    <mergeCell ref="AJ8:AO8"/>
    <mergeCell ref="AP8:AU8"/>
    <mergeCell ref="AJ11:AO11"/>
    <mergeCell ref="AJ12:AO12"/>
    <mergeCell ref="AP12:AU12"/>
    <mergeCell ref="AP11:AU11"/>
    <mergeCell ref="F14:AF14"/>
    <mergeCell ref="AY8:BA8"/>
    <mergeCell ref="BB14:BI14"/>
    <mergeCell ref="BM9:BO9"/>
    <mergeCell ref="BM10:BO10"/>
    <mergeCell ref="BJ11:BL11"/>
    <mergeCell ref="BJ13:BL13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59" fitToHeight="2" orientation="landscape" horizontalDpi="300" verticalDpi="300" r:id="rId1"/>
  <headerFooter alignWithMargins="0"/>
  <rowBreaks count="1" manualBreakCount="1">
    <brk id="39" max="7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49"/>
  <sheetViews>
    <sheetView view="pageBreakPreview" zoomScale="60" zoomScaleNormal="100" workbookViewId="0">
      <selection activeCell="B2" sqref="B2:K2"/>
    </sheetView>
  </sheetViews>
  <sheetFormatPr defaultRowHeight="12.75"/>
  <cols>
    <col min="1" max="1" width="32.42578125" style="40" customWidth="1"/>
    <col min="2" max="2" width="12" style="40" customWidth="1"/>
    <col min="3" max="3" width="16.140625" style="40" customWidth="1"/>
    <col min="4" max="4" width="9.140625" style="40"/>
    <col min="5" max="5" width="11.140625" style="40" customWidth="1"/>
    <col min="6" max="6" width="11" style="40" customWidth="1"/>
    <col min="7" max="7" width="15.5703125" style="40" customWidth="1"/>
    <col min="8" max="8" width="13.42578125" style="40" customWidth="1"/>
    <col min="9" max="9" width="11.42578125" style="40" customWidth="1"/>
    <col min="10" max="10" width="13.7109375" style="40" customWidth="1"/>
    <col min="11" max="11" width="15.7109375" style="40" customWidth="1"/>
    <col min="12" max="16384" width="9.140625" style="40"/>
  </cols>
  <sheetData>
    <row r="1" spans="2:11" ht="18.75">
      <c r="B1" s="162" t="s">
        <v>190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1" ht="18.75">
      <c r="B2" s="162" t="s">
        <v>305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16.5">
      <c r="B3" s="75" t="s">
        <v>191</v>
      </c>
      <c r="C3" s="442" t="s">
        <v>192</v>
      </c>
      <c r="D3" s="442"/>
      <c r="E3" s="442"/>
      <c r="F3" s="442"/>
      <c r="G3" s="442"/>
      <c r="H3" s="442"/>
      <c r="I3" s="442"/>
      <c r="J3" s="76"/>
      <c r="K3" s="76"/>
    </row>
    <row r="4" spans="2:11" ht="16.5">
      <c r="B4" s="435" t="s">
        <v>193</v>
      </c>
      <c r="C4" s="436"/>
      <c r="D4" s="436"/>
      <c r="E4" s="436"/>
      <c r="F4" s="436"/>
      <c r="G4" s="436"/>
      <c r="H4" s="436"/>
      <c r="I4" s="437"/>
      <c r="J4" s="76"/>
      <c r="K4" s="76"/>
    </row>
    <row r="5" spans="2:11" ht="18.75">
      <c r="B5" s="88">
        <v>1</v>
      </c>
      <c r="C5" s="443" t="s">
        <v>252</v>
      </c>
      <c r="D5" s="443"/>
      <c r="E5" s="443"/>
      <c r="F5" s="443"/>
      <c r="G5" s="443"/>
      <c r="H5" s="443"/>
      <c r="I5" s="443"/>
      <c r="J5" s="77"/>
      <c r="K5" s="77"/>
    </row>
    <row r="6" spans="2:11" ht="18.75">
      <c r="B6" s="88">
        <v>2</v>
      </c>
      <c r="C6" s="443" t="s">
        <v>253</v>
      </c>
      <c r="D6" s="443"/>
      <c r="E6" s="443"/>
      <c r="F6" s="443"/>
      <c r="G6" s="443"/>
      <c r="H6" s="443"/>
      <c r="I6" s="443"/>
      <c r="J6" s="77"/>
      <c r="K6" s="77"/>
    </row>
    <row r="7" spans="2:11" ht="18.75">
      <c r="B7" s="78">
        <v>3</v>
      </c>
      <c r="C7" s="443" t="s">
        <v>254</v>
      </c>
      <c r="D7" s="443"/>
      <c r="E7" s="443"/>
      <c r="F7" s="443"/>
      <c r="G7" s="443"/>
      <c r="H7" s="443"/>
      <c r="I7" s="443"/>
      <c r="J7" s="77"/>
      <c r="K7" s="77"/>
    </row>
    <row r="8" spans="2:11" ht="14.25">
      <c r="B8" s="435" t="s">
        <v>251</v>
      </c>
      <c r="C8" s="436"/>
      <c r="D8" s="436"/>
      <c r="E8" s="436"/>
      <c r="F8" s="436"/>
      <c r="G8" s="436"/>
      <c r="H8" s="436"/>
      <c r="I8" s="437"/>
      <c r="J8" s="79"/>
      <c r="K8" s="79"/>
    </row>
    <row r="9" spans="2:11" ht="18.75">
      <c r="B9" s="78">
        <v>1</v>
      </c>
      <c r="C9" s="444" t="s">
        <v>255</v>
      </c>
      <c r="D9" s="445"/>
      <c r="E9" s="445"/>
      <c r="F9" s="445"/>
      <c r="G9" s="445"/>
      <c r="H9" s="445"/>
      <c r="I9" s="446"/>
      <c r="J9" s="79"/>
      <c r="K9" s="79"/>
    </row>
    <row r="10" spans="2:11" ht="18.75">
      <c r="B10" s="78">
        <v>2</v>
      </c>
      <c r="C10" s="447" t="s">
        <v>256</v>
      </c>
      <c r="D10" s="448"/>
      <c r="E10" s="448"/>
      <c r="F10" s="448"/>
      <c r="G10" s="448"/>
      <c r="H10" s="448"/>
      <c r="I10" s="449"/>
      <c r="J10" s="80"/>
      <c r="K10" s="80"/>
    </row>
    <row r="11" spans="2:11" ht="18.75">
      <c r="B11" s="78">
        <v>3</v>
      </c>
      <c r="C11" s="444" t="s">
        <v>257</v>
      </c>
      <c r="D11" s="445"/>
      <c r="E11" s="445"/>
      <c r="F11" s="445"/>
      <c r="G11" s="445"/>
      <c r="H11" s="445"/>
      <c r="I11" s="446"/>
      <c r="J11" s="80"/>
      <c r="K11" s="80"/>
    </row>
    <row r="12" spans="2:11" ht="16.5">
      <c r="B12" s="450" t="s">
        <v>258</v>
      </c>
      <c r="C12" s="450"/>
      <c r="D12" s="450"/>
      <c r="E12" s="450"/>
      <c r="F12" s="450"/>
      <c r="G12" s="450"/>
      <c r="H12" s="450"/>
      <c r="I12" s="450"/>
      <c r="J12" s="80"/>
      <c r="K12" s="80"/>
    </row>
    <row r="13" spans="2:11" ht="18.75">
      <c r="B13" s="78">
        <v>1</v>
      </c>
      <c r="C13" s="451" t="s">
        <v>259</v>
      </c>
      <c r="D13" s="451"/>
      <c r="E13" s="451"/>
      <c r="F13" s="451"/>
      <c r="G13" s="451"/>
      <c r="H13" s="451"/>
      <c r="I13" s="451"/>
      <c r="J13" s="80"/>
      <c r="K13" s="80"/>
    </row>
    <row r="14" spans="2:11" ht="18.75">
      <c r="B14" s="78">
        <v>2</v>
      </c>
      <c r="C14" s="451" t="s">
        <v>260</v>
      </c>
      <c r="D14" s="451"/>
      <c r="E14" s="451"/>
      <c r="F14" s="451"/>
      <c r="G14" s="451"/>
      <c r="H14" s="451"/>
      <c r="I14" s="451"/>
      <c r="J14" s="80"/>
      <c r="K14" s="80"/>
    </row>
    <row r="15" spans="2:11" ht="16.5" customHeight="1">
      <c r="B15" s="78">
        <v>3</v>
      </c>
      <c r="C15" s="452" t="s">
        <v>261</v>
      </c>
      <c r="D15" s="452"/>
      <c r="E15" s="452"/>
      <c r="F15" s="452"/>
      <c r="G15" s="452"/>
      <c r="H15" s="452"/>
      <c r="I15" s="452"/>
      <c r="J15" s="80"/>
      <c r="K15" s="80"/>
    </row>
    <row r="16" spans="2:11" ht="16.5">
      <c r="B16" s="435"/>
      <c r="C16" s="436"/>
      <c r="D16" s="436"/>
      <c r="E16" s="436"/>
      <c r="F16" s="436"/>
      <c r="G16" s="436"/>
      <c r="H16" s="436"/>
      <c r="I16" s="437"/>
      <c r="J16" s="80"/>
      <c r="K16" s="80"/>
    </row>
    <row r="17" spans="2:11" ht="16.5">
      <c r="B17" s="435"/>
      <c r="C17" s="436"/>
      <c r="D17" s="436"/>
      <c r="E17" s="436"/>
      <c r="F17" s="436"/>
      <c r="G17" s="436"/>
      <c r="H17" s="436"/>
      <c r="I17" s="437"/>
      <c r="J17" s="80"/>
      <c r="K17" s="80"/>
    </row>
    <row r="18" spans="2:11" ht="16.5">
      <c r="B18" s="435" t="s">
        <v>194</v>
      </c>
      <c r="C18" s="436"/>
      <c r="D18" s="436"/>
      <c r="E18" s="436"/>
      <c r="F18" s="436"/>
      <c r="G18" s="436"/>
      <c r="H18" s="436"/>
      <c r="I18" s="437"/>
      <c r="J18" s="81"/>
      <c r="K18" s="81"/>
    </row>
    <row r="19" spans="2:11" ht="18.75">
      <c r="B19" s="78">
        <v>1</v>
      </c>
      <c r="C19" s="433" t="s">
        <v>195</v>
      </c>
      <c r="D19" s="433"/>
      <c r="E19" s="433"/>
      <c r="F19" s="433"/>
      <c r="G19" s="433"/>
      <c r="H19" s="433"/>
      <c r="I19" s="433"/>
      <c r="J19" s="81"/>
      <c r="K19" s="81"/>
    </row>
    <row r="20" spans="2:11" ht="18.75">
      <c r="B20" s="78">
        <v>2</v>
      </c>
      <c r="C20" s="438" t="s">
        <v>196</v>
      </c>
      <c r="D20" s="439"/>
      <c r="E20" s="439"/>
      <c r="F20" s="439"/>
      <c r="G20" s="439"/>
      <c r="H20" s="439"/>
      <c r="I20" s="440"/>
      <c r="J20" s="81"/>
      <c r="K20" s="81"/>
    </row>
    <row r="21" spans="2:11" ht="18.75">
      <c r="B21" s="78">
        <v>3</v>
      </c>
      <c r="C21" s="438" t="s">
        <v>288</v>
      </c>
      <c r="D21" s="439"/>
      <c r="E21" s="439"/>
      <c r="F21" s="439"/>
      <c r="G21" s="439"/>
      <c r="H21" s="439"/>
      <c r="I21" s="440"/>
      <c r="J21" s="81"/>
      <c r="K21" s="81"/>
    </row>
    <row r="22" spans="2:11" ht="16.5">
      <c r="B22" s="441" t="s">
        <v>197</v>
      </c>
      <c r="C22" s="441"/>
      <c r="D22" s="441"/>
      <c r="E22" s="441"/>
      <c r="F22" s="441"/>
      <c r="G22" s="441"/>
      <c r="H22" s="441"/>
      <c r="I22" s="441"/>
      <c r="J22" s="81"/>
      <c r="K22" s="81"/>
    </row>
    <row r="23" spans="2:11" ht="18.75">
      <c r="B23" s="82">
        <v>1</v>
      </c>
      <c r="C23" s="433" t="s">
        <v>198</v>
      </c>
      <c r="D23" s="433"/>
      <c r="E23" s="433"/>
      <c r="F23" s="433"/>
      <c r="G23" s="433"/>
      <c r="H23" s="433"/>
      <c r="I23" s="433"/>
      <c r="J23" s="81"/>
      <c r="K23" s="81"/>
    </row>
    <row r="24" spans="2:11" ht="18.75">
      <c r="B24" s="82">
        <v>2</v>
      </c>
      <c r="C24" s="433" t="s">
        <v>262</v>
      </c>
      <c r="D24" s="434"/>
      <c r="E24" s="434"/>
      <c r="F24" s="434"/>
      <c r="G24" s="434"/>
      <c r="H24" s="434"/>
      <c r="I24" s="434"/>
      <c r="J24" s="81"/>
      <c r="K24" s="81"/>
    </row>
    <row r="25" spans="2:11" ht="16.5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2:11" ht="16.5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2:11" ht="16.5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2:11" ht="16.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 ht="16.5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11" ht="16.5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1" ht="1.5" customHeight="1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 ht="6.75" hidden="1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 ht="12.75" hidden="1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2:11" ht="12.75" hidden="1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2:11" ht="12.75" hidden="1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2:11" ht="15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2:11" ht="15" customHeight="1"/>
    <row r="38" spans="2:11" ht="15" customHeight="1"/>
    <row r="39" spans="2:11" ht="15" customHeight="1"/>
    <row r="44" spans="2:11" ht="15"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2:11" ht="15"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2:11" ht="15"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2:11" ht="15"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2:11" ht="15"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3:11" ht="15">
      <c r="C49" s="84"/>
      <c r="D49" s="84"/>
      <c r="E49" s="84"/>
      <c r="F49" s="84"/>
      <c r="G49" s="84"/>
      <c r="H49" s="84"/>
      <c r="I49" s="84"/>
      <c r="J49" s="84"/>
      <c r="K49" s="84"/>
    </row>
  </sheetData>
  <mergeCells count="24">
    <mergeCell ref="B16:I16"/>
    <mergeCell ref="B1:K1"/>
    <mergeCell ref="B2:K2"/>
    <mergeCell ref="C3:I3"/>
    <mergeCell ref="B4:I4"/>
    <mergeCell ref="C5:I5"/>
    <mergeCell ref="C6:I6"/>
    <mergeCell ref="C9:I9"/>
    <mergeCell ref="C7:I7"/>
    <mergeCell ref="B8:I8"/>
    <mergeCell ref="C10:I10"/>
    <mergeCell ref="B12:I12"/>
    <mergeCell ref="C13:I13"/>
    <mergeCell ref="C14:I14"/>
    <mergeCell ref="C15:I15"/>
    <mergeCell ref="C11:I11"/>
    <mergeCell ref="C23:I23"/>
    <mergeCell ref="C24:I24"/>
    <mergeCell ref="B17:I17"/>
    <mergeCell ref="B18:I18"/>
    <mergeCell ref="C19:I19"/>
    <mergeCell ref="C20:I20"/>
    <mergeCell ref="C21:I21"/>
    <mergeCell ref="B22:I22"/>
  </mergeCells>
  <phoneticPr fontId="30" type="noConversion"/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Normal="100" workbookViewId="0">
      <selection sqref="A1:L1"/>
    </sheetView>
  </sheetViews>
  <sheetFormatPr defaultRowHeight="12.75"/>
  <cols>
    <col min="1" max="6" width="9.140625" style="40"/>
    <col min="7" max="7" width="0.7109375" style="40" customWidth="1"/>
    <col min="8" max="8" width="4.140625" style="40" hidden="1" customWidth="1"/>
    <col min="9" max="9" width="27.7109375" style="40" customWidth="1"/>
    <col min="10" max="10" width="24.140625" style="40" customWidth="1"/>
    <col min="11" max="11" width="10.7109375" style="40" customWidth="1"/>
    <col min="12" max="12" width="20" style="40" customWidth="1"/>
    <col min="13" max="16384" width="9.140625" style="40"/>
  </cols>
  <sheetData>
    <row r="1" spans="1:12" ht="30" customHeight="1" thickBot="1">
      <c r="A1" s="453" t="s">
        <v>307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33" thickBot="1">
      <c r="A2" s="91" t="s">
        <v>191</v>
      </c>
      <c r="B2" s="454" t="s">
        <v>206</v>
      </c>
      <c r="C2" s="455"/>
      <c r="D2" s="455"/>
      <c r="E2" s="455"/>
      <c r="F2" s="455"/>
      <c r="G2" s="455"/>
      <c r="H2" s="456"/>
      <c r="I2" s="108" t="s">
        <v>207</v>
      </c>
      <c r="J2" s="108" t="s">
        <v>208</v>
      </c>
      <c r="K2" s="109" t="s">
        <v>209</v>
      </c>
      <c r="L2" s="110" t="s">
        <v>210</v>
      </c>
    </row>
    <row r="3" spans="1:12" ht="37.5" customHeight="1">
      <c r="A3" s="457">
        <v>1</v>
      </c>
      <c r="B3" s="458" t="s">
        <v>285</v>
      </c>
      <c r="C3" s="459"/>
      <c r="D3" s="459"/>
      <c r="E3" s="459"/>
      <c r="F3" s="459"/>
      <c r="G3" s="459"/>
      <c r="H3" s="460"/>
      <c r="I3" s="107" t="s">
        <v>280</v>
      </c>
      <c r="J3" s="111" t="s">
        <v>211</v>
      </c>
      <c r="K3" s="111" t="s">
        <v>289</v>
      </c>
      <c r="L3" s="112">
        <v>324</v>
      </c>
    </row>
    <row r="4" spans="1:12" ht="36.75" customHeight="1">
      <c r="A4" s="457"/>
      <c r="B4" s="461"/>
      <c r="C4" s="462"/>
      <c r="D4" s="462"/>
      <c r="E4" s="462"/>
      <c r="F4" s="462"/>
      <c r="G4" s="462"/>
      <c r="H4" s="463"/>
      <c r="I4" s="107" t="s">
        <v>212</v>
      </c>
      <c r="J4" s="111" t="s">
        <v>211</v>
      </c>
      <c r="K4" s="111">
        <v>4</v>
      </c>
      <c r="L4" s="113">
        <v>180</v>
      </c>
    </row>
    <row r="5" spans="1:12" ht="18.75">
      <c r="A5" s="457"/>
      <c r="B5" s="464"/>
      <c r="C5" s="465"/>
      <c r="D5" s="465"/>
      <c r="E5" s="465"/>
      <c r="F5" s="465"/>
      <c r="G5" s="465"/>
      <c r="H5" s="466"/>
      <c r="I5" s="107"/>
      <c r="J5" s="111"/>
      <c r="K5" s="111"/>
      <c r="L5" s="114"/>
    </row>
    <row r="6" spans="1:12" ht="19.5" thickBot="1">
      <c r="A6" s="467" t="s">
        <v>213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115">
        <f>SUM(L3:L5)</f>
        <v>504</v>
      </c>
    </row>
    <row r="7" spans="1:12" ht="28.5" customHeight="1">
      <c r="A7" s="457">
        <v>2</v>
      </c>
      <c r="B7" s="458" t="s">
        <v>286</v>
      </c>
      <c r="C7" s="459"/>
      <c r="D7" s="459"/>
      <c r="E7" s="459"/>
      <c r="F7" s="459"/>
      <c r="G7" s="459"/>
      <c r="H7" s="460"/>
      <c r="I7" s="107" t="s">
        <v>280</v>
      </c>
      <c r="J7" s="111" t="s">
        <v>211</v>
      </c>
      <c r="K7" s="111" t="s">
        <v>290</v>
      </c>
      <c r="L7" s="112">
        <v>396</v>
      </c>
    </row>
    <row r="8" spans="1:12" ht="45.75" customHeight="1">
      <c r="A8" s="457"/>
      <c r="B8" s="464"/>
      <c r="C8" s="465"/>
      <c r="D8" s="465"/>
      <c r="E8" s="465"/>
      <c r="F8" s="465"/>
      <c r="G8" s="465"/>
      <c r="H8" s="466"/>
      <c r="I8" s="107" t="s">
        <v>212</v>
      </c>
      <c r="J8" s="111" t="s">
        <v>211</v>
      </c>
      <c r="K8" s="111">
        <v>6</v>
      </c>
      <c r="L8" s="113">
        <v>504</v>
      </c>
    </row>
    <row r="9" spans="1:12" ht="18.75">
      <c r="A9" s="469" t="s">
        <v>213</v>
      </c>
      <c r="B9" s="470"/>
      <c r="C9" s="470"/>
      <c r="D9" s="470"/>
      <c r="E9" s="470"/>
      <c r="F9" s="470"/>
      <c r="G9" s="470"/>
      <c r="H9" s="470"/>
      <c r="I9" s="470"/>
      <c r="J9" s="470"/>
      <c r="K9" s="471"/>
      <c r="L9" s="93">
        <f>SUM(L7:L8)</f>
        <v>900</v>
      </c>
    </row>
    <row r="10" spans="1:12" ht="0.75" customHeight="1">
      <c r="A10" s="106"/>
      <c r="B10" s="472"/>
      <c r="C10" s="472"/>
      <c r="D10" s="472"/>
      <c r="E10" s="472"/>
      <c r="F10" s="472"/>
      <c r="G10" s="472"/>
      <c r="H10" s="472"/>
      <c r="I10" s="94"/>
      <c r="J10" s="92"/>
      <c r="K10" s="95"/>
      <c r="L10" s="96"/>
    </row>
    <row r="11" spans="1:12" ht="18.75">
      <c r="A11" s="473" t="s">
        <v>213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97">
        <f>L6+L9</f>
        <v>1404</v>
      </c>
    </row>
    <row r="12" spans="1:12" ht="18.75">
      <c r="A12" s="98"/>
      <c r="B12" s="468"/>
      <c r="C12" s="468"/>
      <c r="D12" s="468"/>
      <c r="E12" s="468"/>
      <c r="F12" s="468"/>
      <c r="G12" s="468"/>
      <c r="H12" s="468"/>
      <c r="I12" s="99"/>
      <c r="J12" s="99"/>
      <c r="K12" s="99"/>
      <c r="L12" s="99"/>
    </row>
  </sheetData>
  <mergeCells count="11">
    <mergeCell ref="B12:H12"/>
    <mergeCell ref="A9:K9"/>
    <mergeCell ref="B10:H10"/>
    <mergeCell ref="A11:K11"/>
    <mergeCell ref="A7:A8"/>
    <mergeCell ref="B7:H8"/>
    <mergeCell ref="A1:L1"/>
    <mergeCell ref="B2:H2"/>
    <mergeCell ref="A3:A5"/>
    <mergeCell ref="B3:H5"/>
    <mergeCell ref="A6:K6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37"/>
  <sheetViews>
    <sheetView tabSelected="1" view="pageBreakPreview" zoomScale="60" zoomScaleNormal="60" workbookViewId="0">
      <selection activeCell="AL22" sqref="AL22"/>
    </sheetView>
  </sheetViews>
  <sheetFormatPr defaultRowHeight="12.75"/>
  <cols>
    <col min="1" max="1" width="6.5703125" style="40" customWidth="1"/>
    <col min="2" max="53" width="5.140625" style="40" customWidth="1"/>
    <col min="54" max="54" width="12.28515625" style="40" customWidth="1"/>
    <col min="55" max="16384" width="9.140625" style="40"/>
  </cols>
  <sheetData>
    <row r="1" spans="1:64" ht="95.25" customHeight="1"/>
    <row r="2" spans="1:64" s="62" customFormat="1" ht="27">
      <c r="A2" s="236" t="s">
        <v>111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s="62" customFormat="1" ht="16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474" t="s">
        <v>365</v>
      </c>
      <c r="Z3" s="474"/>
      <c r="AA3" s="474"/>
      <c r="AB3" s="47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s="62" customFormat="1" ht="28.5" customHeight="1" thickBot="1">
      <c r="A4" s="237" t="s">
        <v>112</v>
      </c>
      <c r="B4" s="240" t="s">
        <v>113</v>
      </c>
      <c r="C4" s="240"/>
      <c r="D4" s="240"/>
      <c r="E4" s="240"/>
      <c r="F4" s="64"/>
      <c r="G4" s="240" t="s">
        <v>114</v>
      </c>
      <c r="H4" s="240"/>
      <c r="I4" s="240"/>
      <c r="J4" s="64"/>
      <c r="K4" s="240" t="s">
        <v>115</v>
      </c>
      <c r="L4" s="240"/>
      <c r="M4" s="240"/>
      <c r="N4" s="240"/>
      <c r="O4" s="241" t="s">
        <v>116</v>
      </c>
      <c r="P4" s="240"/>
      <c r="Q4" s="240"/>
      <c r="R4" s="242"/>
      <c r="S4" s="64"/>
      <c r="T4" s="240" t="s">
        <v>117</v>
      </c>
      <c r="U4" s="240"/>
      <c r="V4" s="240"/>
      <c r="W4" s="64"/>
      <c r="X4" s="240" t="s">
        <v>118</v>
      </c>
      <c r="Y4" s="240"/>
      <c r="Z4" s="240"/>
      <c r="AA4" s="64"/>
      <c r="AB4" s="240" t="s">
        <v>119</v>
      </c>
      <c r="AC4" s="240"/>
      <c r="AD4" s="240"/>
      <c r="AE4" s="240"/>
      <c r="AF4" s="64"/>
      <c r="AG4" s="240" t="s">
        <v>120</v>
      </c>
      <c r="AH4" s="240"/>
      <c r="AI4" s="240"/>
      <c r="AJ4" s="64"/>
      <c r="AK4" s="240" t="s">
        <v>121</v>
      </c>
      <c r="AL4" s="240"/>
      <c r="AM4" s="240"/>
      <c r="AN4" s="64"/>
      <c r="AO4" s="240" t="s">
        <v>122</v>
      </c>
      <c r="AP4" s="240"/>
      <c r="AQ4" s="240"/>
      <c r="AR4" s="240"/>
      <c r="AS4" s="64"/>
      <c r="AT4" s="240" t="s">
        <v>123</v>
      </c>
      <c r="AU4" s="240"/>
      <c r="AV4" s="240"/>
      <c r="AW4" s="64"/>
      <c r="AX4" s="240" t="s">
        <v>124</v>
      </c>
      <c r="AY4" s="240"/>
      <c r="AZ4" s="240"/>
      <c r="BA4" s="242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64" s="62" customFormat="1" ht="12.75" customHeight="1">
      <c r="A5" s="238"/>
      <c r="B5" s="225" t="s">
        <v>214</v>
      </c>
      <c r="C5" s="226" t="s">
        <v>366</v>
      </c>
      <c r="D5" s="226" t="s">
        <v>322</v>
      </c>
      <c r="E5" s="227" t="s">
        <v>323</v>
      </c>
      <c r="F5" s="228" t="s">
        <v>367</v>
      </c>
      <c r="G5" s="225" t="s">
        <v>368</v>
      </c>
      <c r="H5" s="226" t="s">
        <v>369</v>
      </c>
      <c r="I5" s="227" t="s">
        <v>370</v>
      </c>
      <c r="J5" s="228" t="s">
        <v>371</v>
      </c>
      <c r="K5" s="225" t="s">
        <v>372</v>
      </c>
      <c r="L5" s="226" t="s">
        <v>373</v>
      </c>
      <c r="M5" s="226" t="s">
        <v>318</v>
      </c>
      <c r="N5" s="227" t="s">
        <v>319</v>
      </c>
      <c r="O5" s="229" t="s">
        <v>320</v>
      </c>
      <c r="P5" s="226" t="s">
        <v>374</v>
      </c>
      <c r="Q5" s="226" t="s">
        <v>322</v>
      </c>
      <c r="R5" s="224" t="s">
        <v>323</v>
      </c>
      <c r="S5" s="228" t="s">
        <v>375</v>
      </c>
      <c r="T5" s="225" t="s">
        <v>376</v>
      </c>
      <c r="U5" s="226" t="s">
        <v>377</v>
      </c>
      <c r="V5" s="227" t="s">
        <v>327</v>
      </c>
      <c r="W5" s="228" t="s">
        <v>378</v>
      </c>
      <c r="X5" s="225" t="s">
        <v>379</v>
      </c>
      <c r="Y5" s="226" t="s">
        <v>380</v>
      </c>
      <c r="Z5" s="227" t="s">
        <v>381</v>
      </c>
      <c r="AA5" s="228" t="s">
        <v>382</v>
      </c>
      <c r="AB5" s="225" t="s">
        <v>383</v>
      </c>
      <c r="AC5" s="226" t="s">
        <v>380</v>
      </c>
      <c r="AD5" s="226" t="s">
        <v>381</v>
      </c>
      <c r="AE5" s="227" t="s">
        <v>384</v>
      </c>
      <c r="AF5" s="228" t="s">
        <v>385</v>
      </c>
      <c r="AG5" s="225" t="s">
        <v>368</v>
      </c>
      <c r="AH5" s="226" t="s">
        <v>369</v>
      </c>
      <c r="AI5" s="227" t="s">
        <v>370</v>
      </c>
      <c r="AJ5" s="228" t="s">
        <v>371</v>
      </c>
      <c r="AK5" s="225" t="s">
        <v>386</v>
      </c>
      <c r="AL5" s="226" t="s">
        <v>360</v>
      </c>
      <c r="AM5" s="227" t="s">
        <v>361</v>
      </c>
      <c r="AN5" s="228" t="s">
        <v>387</v>
      </c>
      <c r="AO5" s="225" t="s">
        <v>388</v>
      </c>
      <c r="AP5" s="226" t="s">
        <v>389</v>
      </c>
      <c r="AQ5" s="226" t="s">
        <v>390</v>
      </c>
      <c r="AR5" s="227" t="s">
        <v>391</v>
      </c>
      <c r="AS5" s="228" t="s">
        <v>392</v>
      </c>
      <c r="AT5" s="225" t="s">
        <v>393</v>
      </c>
      <c r="AU5" s="226" t="s">
        <v>394</v>
      </c>
      <c r="AV5" s="227" t="s">
        <v>395</v>
      </c>
      <c r="AW5" s="228" t="s">
        <v>396</v>
      </c>
      <c r="AX5" s="225" t="s">
        <v>397</v>
      </c>
      <c r="AY5" s="226" t="s">
        <v>364</v>
      </c>
      <c r="AZ5" s="226" t="s">
        <v>398</v>
      </c>
      <c r="BA5" s="224" t="s">
        <v>399</v>
      </c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64" s="62" customFormat="1" ht="57" customHeight="1" thickBot="1">
      <c r="A6" s="238"/>
      <c r="B6" s="225"/>
      <c r="C6" s="226"/>
      <c r="D6" s="226"/>
      <c r="E6" s="227"/>
      <c r="F6" s="228"/>
      <c r="G6" s="225"/>
      <c r="H6" s="226"/>
      <c r="I6" s="227"/>
      <c r="J6" s="228"/>
      <c r="K6" s="225"/>
      <c r="L6" s="226"/>
      <c r="M6" s="226"/>
      <c r="N6" s="227"/>
      <c r="O6" s="229"/>
      <c r="P6" s="226"/>
      <c r="Q6" s="230"/>
      <c r="R6" s="224"/>
      <c r="S6" s="228"/>
      <c r="T6" s="225"/>
      <c r="U6" s="226"/>
      <c r="V6" s="227"/>
      <c r="W6" s="228"/>
      <c r="X6" s="225"/>
      <c r="Y6" s="226"/>
      <c r="Z6" s="227"/>
      <c r="AA6" s="228"/>
      <c r="AB6" s="225"/>
      <c r="AC6" s="226"/>
      <c r="AD6" s="226"/>
      <c r="AE6" s="227"/>
      <c r="AF6" s="228"/>
      <c r="AG6" s="225"/>
      <c r="AH6" s="226"/>
      <c r="AI6" s="227"/>
      <c r="AJ6" s="228"/>
      <c r="AK6" s="225"/>
      <c r="AL6" s="226"/>
      <c r="AM6" s="227"/>
      <c r="AN6" s="228"/>
      <c r="AO6" s="225"/>
      <c r="AP6" s="226"/>
      <c r="AQ6" s="226"/>
      <c r="AR6" s="227"/>
      <c r="AS6" s="228"/>
      <c r="AT6" s="225"/>
      <c r="AU6" s="226"/>
      <c r="AV6" s="227"/>
      <c r="AW6" s="228"/>
      <c r="AX6" s="225"/>
      <c r="AY6" s="226"/>
      <c r="AZ6" s="226"/>
      <c r="BA6" s="224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</row>
    <row r="7" spans="1:64" s="62" customFormat="1" ht="21" customHeight="1" thickBot="1">
      <c r="A7" s="239"/>
      <c r="B7" s="65">
        <v>1</v>
      </c>
      <c r="C7" s="66">
        <v>2</v>
      </c>
      <c r="D7" s="66">
        <v>3</v>
      </c>
      <c r="E7" s="67">
        <v>4</v>
      </c>
      <c r="F7" s="68">
        <v>5</v>
      </c>
      <c r="G7" s="65">
        <v>6</v>
      </c>
      <c r="H7" s="66">
        <v>7</v>
      </c>
      <c r="I7" s="67">
        <v>8</v>
      </c>
      <c r="J7" s="68">
        <v>9</v>
      </c>
      <c r="K7" s="69" t="s">
        <v>134</v>
      </c>
      <c r="L7" s="70" t="s">
        <v>135</v>
      </c>
      <c r="M7" s="70" t="s">
        <v>136</v>
      </c>
      <c r="N7" s="71" t="s">
        <v>137</v>
      </c>
      <c r="O7" s="72" t="s">
        <v>138</v>
      </c>
      <c r="P7" s="70" t="s">
        <v>139</v>
      </c>
      <c r="Q7" s="70" t="s">
        <v>140</v>
      </c>
      <c r="R7" s="73" t="s">
        <v>141</v>
      </c>
      <c r="S7" s="74" t="s">
        <v>142</v>
      </c>
      <c r="T7" s="69" t="s">
        <v>143</v>
      </c>
      <c r="U7" s="70" t="s">
        <v>144</v>
      </c>
      <c r="V7" s="71" t="s">
        <v>145</v>
      </c>
      <c r="W7" s="74" t="s">
        <v>146</v>
      </c>
      <c r="X7" s="69" t="s">
        <v>147</v>
      </c>
      <c r="Y7" s="70" t="s">
        <v>148</v>
      </c>
      <c r="Z7" s="71" t="s">
        <v>149</v>
      </c>
      <c r="AA7" s="74" t="s">
        <v>150</v>
      </c>
      <c r="AB7" s="69" t="s">
        <v>151</v>
      </c>
      <c r="AC7" s="70" t="s">
        <v>152</v>
      </c>
      <c r="AD7" s="70" t="s">
        <v>153</v>
      </c>
      <c r="AE7" s="71" t="s">
        <v>154</v>
      </c>
      <c r="AF7" s="74" t="s">
        <v>155</v>
      </c>
      <c r="AG7" s="69" t="s">
        <v>156</v>
      </c>
      <c r="AH7" s="70" t="s">
        <v>157</v>
      </c>
      <c r="AI7" s="71" t="s">
        <v>158</v>
      </c>
      <c r="AJ7" s="74" t="s">
        <v>159</v>
      </c>
      <c r="AK7" s="69" t="s">
        <v>160</v>
      </c>
      <c r="AL7" s="70" t="s">
        <v>161</v>
      </c>
      <c r="AM7" s="71" t="s">
        <v>162</v>
      </c>
      <c r="AN7" s="74" t="s">
        <v>163</v>
      </c>
      <c r="AO7" s="69" t="s">
        <v>164</v>
      </c>
      <c r="AP7" s="70" t="s">
        <v>165</v>
      </c>
      <c r="AQ7" s="70" t="s">
        <v>166</v>
      </c>
      <c r="AR7" s="71" t="s">
        <v>167</v>
      </c>
      <c r="AS7" s="74" t="s">
        <v>168</v>
      </c>
      <c r="AT7" s="69" t="s">
        <v>169</v>
      </c>
      <c r="AU7" s="70" t="s">
        <v>170</v>
      </c>
      <c r="AV7" s="71" t="s">
        <v>171</v>
      </c>
      <c r="AW7" s="74" t="s">
        <v>172</v>
      </c>
      <c r="AX7" s="69" t="s">
        <v>173</v>
      </c>
      <c r="AY7" s="70" t="s">
        <v>174</v>
      </c>
      <c r="AZ7" s="70" t="s">
        <v>175</v>
      </c>
      <c r="BA7" s="73" t="s">
        <v>176</v>
      </c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64" s="62" customFormat="1" ht="24" customHeight="1" thickBot="1">
      <c r="A8" s="231" t="s">
        <v>177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3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64" s="62" customFormat="1" ht="15" customHeight="1">
      <c r="A9" s="200" t="s">
        <v>178</v>
      </c>
      <c r="B9" s="203"/>
      <c r="C9" s="191"/>
      <c r="D9" s="191"/>
      <c r="E9" s="218"/>
      <c r="F9" s="212"/>
      <c r="G9" s="203"/>
      <c r="H9" s="191"/>
      <c r="I9" s="218"/>
      <c r="J9" s="212"/>
      <c r="K9" s="203"/>
      <c r="L9" s="191"/>
      <c r="M9" s="191"/>
      <c r="N9" s="191"/>
      <c r="O9" s="191"/>
      <c r="P9" s="191"/>
      <c r="Q9" s="191"/>
      <c r="R9" s="191"/>
      <c r="S9" s="191"/>
      <c r="T9" s="203" t="s">
        <v>179</v>
      </c>
      <c r="U9" s="191" t="s">
        <v>179</v>
      </c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 t="s">
        <v>276</v>
      </c>
      <c r="AH9" s="191" t="s">
        <v>276</v>
      </c>
      <c r="AI9" s="191" t="s">
        <v>276</v>
      </c>
      <c r="AJ9" s="191" t="s">
        <v>276</v>
      </c>
      <c r="AK9" s="191" t="s">
        <v>276</v>
      </c>
      <c r="AL9" s="191"/>
      <c r="AM9" s="191" t="s">
        <v>180</v>
      </c>
      <c r="AN9" s="191"/>
      <c r="AO9" s="191"/>
      <c r="AP9" s="191"/>
      <c r="AQ9" s="191"/>
      <c r="AR9" s="191"/>
      <c r="AS9" s="212" t="s">
        <v>179</v>
      </c>
      <c r="AT9" s="203" t="s">
        <v>179</v>
      </c>
      <c r="AU9" s="191" t="s">
        <v>179</v>
      </c>
      <c r="AV9" s="218" t="s">
        <v>179</v>
      </c>
      <c r="AW9" s="212" t="s">
        <v>179</v>
      </c>
      <c r="AX9" s="203" t="s">
        <v>179</v>
      </c>
      <c r="AY9" s="191" t="s">
        <v>179</v>
      </c>
      <c r="AZ9" s="191" t="s">
        <v>179</v>
      </c>
      <c r="BA9" s="221" t="s">
        <v>179</v>
      </c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64" s="62" customFormat="1" ht="15" customHeight="1">
      <c r="A10" s="201"/>
      <c r="B10" s="204"/>
      <c r="C10" s="192"/>
      <c r="D10" s="192"/>
      <c r="E10" s="219"/>
      <c r="F10" s="213"/>
      <c r="G10" s="204"/>
      <c r="H10" s="192"/>
      <c r="I10" s="219"/>
      <c r="J10" s="213"/>
      <c r="K10" s="204"/>
      <c r="L10" s="192"/>
      <c r="M10" s="192"/>
      <c r="N10" s="192"/>
      <c r="O10" s="192"/>
      <c r="P10" s="192"/>
      <c r="Q10" s="192"/>
      <c r="R10" s="192"/>
      <c r="S10" s="192"/>
      <c r="T10" s="204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213"/>
      <c r="AT10" s="204"/>
      <c r="AU10" s="192"/>
      <c r="AV10" s="219"/>
      <c r="AW10" s="213"/>
      <c r="AX10" s="204"/>
      <c r="AY10" s="192"/>
      <c r="AZ10" s="192"/>
      <c r="BA10" s="222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s="62" customFormat="1" ht="31.5" customHeight="1" thickBot="1">
      <c r="A11" s="202"/>
      <c r="B11" s="205"/>
      <c r="C11" s="193"/>
      <c r="D11" s="193"/>
      <c r="E11" s="220"/>
      <c r="F11" s="214"/>
      <c r="G11" s="205"/>
      <c r="H11" s="193"/>
      <c r="I11" s="220"/>
      <c r="J11" s="214"/>
      <c r="K11" s="205"/>
      <c r="L11" s="193"/>
      <c r="M11" s="193"/>
      <c r="N11" s="193"/>
      <c r="O11" s="193"/>
      <c r="P11" s="193"/>
      <c r="Q11" s="193"/>
      <c r="R11" s="193"/>
      <c r="S11" s="193"/>
      <c r="T11" s="205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214"/>
      <c r="AT11" s="205"/>
      <c r="AU11" s="193"/>
      <c r="AV11" s="220"/>
      <c r="AW11" s="214"/>
      <c r="AX11" s="205"/>
      <c r="AY11" s="193"/>
      <c r="AZ11" s="193"/>
      <c r="BA11" s="223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s="62" customFormat="1" ht="21" customHeight="1" thickBot="1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7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5" customHeight="1">
      <c r="A13" s="200" t="s">
        <v>181</v>
      </c>
      <c r="B13" s="203"/>
      <c r="C13" s="191"/>
      <c r="D13" s="191"/>
      <c r="E13" s="218"/>
      <c r="F13" s="212"/>
      <c r="G13" s="203"/>
      <c r="H13" s="191"/>
      <c r="I13" s="218"/>
      <c r="J13" s="212"/>
      <c r="K13" s="203"/>
      <c r="L13" s="191"/>
      <c r="M13" s="191"/>
      <c r="N13" s="191" t="s">
        <v>276</v>
      </c>
      <c r="O13" s="191" t="s">
        <v>276</v>
      </c>
      <c r="P13" s="191" t="s">
        <v>276</v>
      </c>
      <c r="Q13" s="191"/>
      <c r="R13" s="191"/>
      <c r="S13" s="191"/>
      <c r="T13" s="176" t="s">
        <v>179</v>
      </c>
      <c r="U13" s="191" t="s">
        <v>179</v>
      </c>
      <c r="V13" s="191"/>
      <c r="W13" s="191"/>
      <c r="X13" s="191"/>
      <c r="Y13" s="191"/>
      <c r="Z13" s="191"/>
      <c r="AA13" s="191"/>
      <c r="AB13" s="191"/>
      <c r="AC13" s="191" t="s">
        <v>317</v>
      </c>
      <c r="AD13" s="191" t="s">
        <v>317</v>
      </c>
      <c r="AE13" s="191"/>
      <c r="AF13" s="191"/>
      <c r="AG13" s="191"/>
      <c r="AH13" s="191"/>
      <c r="AI13" s="191"/>
      <c r="AJ13" s="191"/>
      <c r="AK13" s="191"/>
      <c r="AL13" s="191" t="s">
        <v>189</v>
      </c>
      <c r="AM13" s="191" t="s">
        <v>189</v>
      </c>
      <c r="AN13" s="191" t="s">
        <v>189</v>
      </c>
      <c r="AO13" s="191" t="s">
        <v>189</v>
      </c>
      <c r="AP13" s="191" t="s">
        <v>189</v>
      </c>
      <c r="AQ13" s="191" t="s">
        <v>180</v>
      </c>
      <c r="AR13" s="191" t="s">
        <v>180</v>
      </c>
      <c r="AS13" s="191" t="s">
        <v>279</v>
      </c>
      <c r="AT13" s="209" t="s">
        <v>179</v>
      </c>
      <c r="AU13" s="179" t="s">
        <v>179</v>
      </c>
      <c r="AV13" s="182" t="s">
        <v>179</v>
      </c>
      <c r="AW13" s="206" t="s">
        <v>179</v>
      </c>
      <c r="AX13" s="176" t="s">
        <v>179</v>
      </c>
      <c r="AY13" s="179" t="s">
        <v>179</v>
      </c>
      <c r="AZ13" s="179" t="s">
        <v>179</v>
      </c>
      <c r="BA13" s="182" t="s">
        <v>179</v>
      </c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4" s="62" customFormat="1" ht="15" customHeight="1">
      <c r="A14" s="201"/>
      <c r="B14" s="204"/>
      <c r="C14" s="192"/>
      <c r="D14" s="192"/>
      <c r="E14" s="219"/>
      <c r="F14" s="213"/>
      <c r="G14" s="204"/>
      <c r="H14" s="192"/>
      <c r="I14" s="219"/>
      <c r="J14" s="213"/>
      <c r="K14" s="204"/>
      <c r="L14" s="192"/>
      <c r="M14" s="192"/>
      <c r="N14" s="192"/>
      <c r="O14" s="192"/>
      <c r="P14" s="192"/>
      <c r="Q14" s="192"/>
      <c r="R14" s="192"/>
      <c r="S14" s="192"/>
      <c r="T14" s="177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210"/>
      <c r="AU14" s="180"/>
      <c r="AV14" s="183"/>
      <c r="AW14" s="207"/>
      <c r="AX14" s="177"/>
      <c r="AY14" s="180"/>
      <c r="AZ14" s="180"/>
      <c r="BA14" s="183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s="62" customFormat="1" ht="31.5" customHeight="1" thickBot="1">
      <c r="A15" s="202"/>
      <c r="B15" s="205"/>
      <c r="C15" s="193"/>
      <c r="D15" s="193"/>
      <c r="E15" s="220"/>
      <c r="F15" s="214"/>
      <c r="G15" s="205"/>
      <c r="H15" s="193"/>
      <c r="I15" s="220"/>
      <c r="J15" s="214"/>
      <c r="K15" s="205"/>
      <c r="L15" s="193"/>
      <c r="M15" s="193"/>
      <c r="N15" s="193"/>
      <c r="O15" s="193"/>
      <c r="P15" s="193"/>
      <c r="Q15" s="193"/>
      <c r="R15" s="193"/>
      <c r="S15" s="193"/>
      <c r="T15" s="178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211"/>
      <c r="AU15" s="181"/>
      <c r="AV15" s="184"/>
      <c r="AW15" s="208"/>
      <c r="AX15" s="178"/>
      <c r="AY15" s="181"/>
      <c r="AZ15" s="181"/>
      <c r="BA15" s="184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64" s="62" customFormat="1" ht="19.5" customHeight="1" thickBot="1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9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s="62" customFormat="1" ht="15" customHeight="1">
      <c r="A17" s="200" t="s">
        <v>182</v>
      </c>
      <c r="B17" s="191"/>
      <c r="C17" s="191"/>
      <c r="D17" s="191"/>
      <c r="E17" s="191"/>
      <c r="F17" s="191"/>
      <c r="G17" s="191" t="s">
        <v>317</v>
      </c>
      <c r="H17" s="191" t="s">
        <v>317</v>
      </c>
      <c r="I17" s="191" t="s">
        <v>317</v>
      </c>
      <c r="J17" s="191"/>
      <c r="K17" s="191"/>
      <c r="L17" s="191"/>
      <c r="M17" s="191"/>
      <c r="N17" s="191"/>
      <c r="O17" s="191"/>
      <c r="P17" s="191"/>
      <c r="Q17" s="191"/>
      <c r="R17" s="203" t="s">
        <v>180</v>
      </c>
      <c r="S17" s="188" t="s">
        <v>179</v>
      </c>
      <c r="T17" s="176" t="s">
        <v>179</v>
      </c>
      <c r="U17" s="191" t="s">
        <v>276</v>
      </c>
      <c r="V17" s="191" t="s">
        <v>276</v>
      </c>
      <c r="W17" s="191" t="s">
        <v>276</v>
      </c>
      <c r="X17" s="191" t="s">
        <v>276</v>
      </c>
      <c r="Y17" s="191" t="s">
        <v>276</v>
      </c>
      <c r="Z17" s="191" t="s">
        <v>276</v>
      </c>
      <c r="AA17" s="191" t="s">
        <v>276</v>
      </c>
      <c r="AB17" s="191" t="s">
        <v>189</v>
      </c>
      <c r="AC17" s="191" t="s">
        <v>189</v>
      </c>
      <c r="AD17" s="191" t="s">
        <v>189</v>
      </c>
      <c r="AE17" s="191" t="s">
        <v>189</v>
      </c>
      <c r="AF17" s="191" t="s">
        <v>189</v>
      </c>
      <c r="AG17" s="191" t="s">
        <v>189</v>
      </c>
      <c r="AH17" s="191" t="s">
        <v>189</v>
      </c>
      <c r="AI17" s="191" t="s">
        <v>189</v>
      </c>
      <c r="AJ17" s="191" t="s">
        <v>189</v>
      </c>
      <c r="AK17" s="191" t="s">
        <v>189</v>
      </c>
      <c r="AL17" s="191" t="s">
        <v>189</v>
      </c>
      <c r="AM17" s="191" t="s">
        <v>189</v>
      </c>
      <c r="AN17" s="191" t="s">
        <v>189</v>
      </c>
      <c r="AO17" s="191" t="s">
        <v>189</v>
      </c>
      <c r="AP17" s="191" t="s">
        <v>183</v>
      </c>
      <c r="AQ17" s="191" t="s">
        <v>183</v>
      </c>
      <c r="AR17" s="194" t="s">
        <v>183</v>
      </c>
      <c r="AS17" s="188"/>
      <c r="AT17" s="176"/>
      <c r="AU17" s="179"/>
      <c r="AV17" s="185"/>
      <c r="AW17" s="188"/>
      <c r="AX17" s="176"/>
      <c r="AY17" s="179"/>
      <c r="AZ17" s="179"/>
      <c r="BA17" s="182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s="62" customFormat="1" ht="15" customHeight="1">
      <c r="A18" s="201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204"/>
      <c r="S18" s="189"/>
      <c r="T18" s="177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5"/>
      <c r="AS18" s="189"/>
      <c r="AT18" s="177"/>
      <c r="AU18" s="180"/>
      <c r="AV18" s="186"/>
      <c r="AW18" s="189"/>
      <c r="AX18" s="177"/>
      <c r="AY18" s="180"/>
      <c r="AZ18" s="180"/>
      <c r="BA18" s="183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s="62" customFormat="1" ht="30.75" customHeight="1" thickBot="1">
      <c r="A19" s="20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205"/>
      <c r="S19" s="190"/>
      <c r="T19" s="178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6"/>
      <c r="AS19" s="190"/>
      <c r="AT19" s="178"/>
      <c r="AU19" s="181"/>
      <c r="AV19" s="187"/>
      <c r="AW19" s="190"/>
      <c r="AX19" s="178"/>
      <c r="AY19" s="181"/>
      <c r="AZ19" s="181"/>
      <c r="BA19" s="184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64" s="62" customFormat="1" ht="12.7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18.75">
      <c r="A21" s="235" t="s">
        <v>184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</row>
    <row r="22" spans="1:64" ht="18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</row>
    <row r="23" spans="1:64" ht="41.25" customHeight="1">
      <c r="J23" s="164" t="s">
        <v>249</v>
      </c>
      <c r="K23" s="164"/>
      <c r="L23" s="164"/>
      <c r="M23" s="164"/>
      <c r="N23" s="164"/>
      <c r="S23" s="164" t="s">
        <v>185</v>
      </c>
      <c r="T23" s="164"/>
      <c r="U23" s="164"/>
      <c r="V23" s="164"/>
      <c r="W23" s="164"/>
      <c r="X23" s="164"/>
      <c r="Y23" s="164"/>
      <c r="Z23" s="164"/>
      <c r="AC23" s="164" t="s">
        <v>106</v>
      </c>
      <c r="AD23" s="164"/>
      <c r="AE23" s="164"/>
      <c r="AF23" s="164"/>
      <c r="AG23" s="164"/>
      <c r="AJ23" s="164" t="s">
        <v>186</v>
      </c>
      <c r="AK23" s="164"/>
      <c r="AL23" s="164"/>
      <c r="AM23" s="164"/>
      <c r="AN23" s="164"/>
      <c r="AQ23" s="164" t="s">
        <v>187</v>
      </c>
      <c r="AR23" s="164"/>
      <c r="AS23" s="164"/>
      <c r="AT23" s="164"/>
      <c r="AU23" s="164"/>
      <c r="AX23" s="164" t="s">
        <v>188</v>
      </c>
      <c r="AY23" s="164"/>
      <c r="AZ23" s="164"/>
      <c r="BA23" s="164"/>
    </row>
    <row r="24" spans="1:64" ht="37.5" customHeight="1">
      <c r="J24" s="164"/>
      <c r="K24" s="164"/>
      <c r="L24" s="164"/>
      <c r="M24" s="164"/>
      <c r="N24" s="164"/>
      <c r="S24" s="164"/>
      <c r="T24" s="164"/>
      <c r="U24" s="164"/>
      <c r="V24" s="164"/>
      <c r="W24" s="164"/>
      <c r="X24" s="164"/>
      <c r="Y24" s="164"/>
      <c r="Z24" s="164"/>
      <c r="AC24" s="164"/>
      <c r="AD24" s="164"/>
      <c r="AE24" s="164"/>
      <c r="AF24" s="164"/>
      <c r="AG24" s="164"/>
      <c r="AJ24" s="164"/>
      <c r="AK24" s="164"/>
      <c r="AL24" s="164"/>
      <c r="AM24" s="164"/>
      <c r="AN24" s="164"/>
      <c r="AQ24" s="164"/>
      <c r="AR24" s="164"/>
      <c r="AS24" s="164"/>
      <c r="AT24" s="164"/>
      <c r="AU24" s="164"/>
      <c r="AX24" s="164"/>
      <c r="AY24" s="164"/>
      <c r="AZ24" s="164"/>
      <c r="BA24" s="164"/>
    </row>
    <row r="26" spans="1:64">
      <c r="K26" s="169" t="s">
        <v>250</v>
      </c>
      <c r="L26" s="169"/>
      <c r="V26" s="173" t="s">
        <v>276</v>
      </c>
      <c r="W26" s="169"/>
      <c r="AD26" s="165" t="s">
        <v>180</v>
      </c>
      <c r="AE26" s="166"/>
      <c r="AK26" s="169" t="s">
        <v>179</v>
      </c>
      <c r="AL26" s="169"/>
      <c r="AR26" s="234" t="s">
        <v>189</v>
      </c>
      <c r="AS26" s="166"/>
      <c r="AY26" s="169" t="s">
        <v>183</v>
      </c>
      <c r="AZ26" s="169"/>
    </row>
    <row r="27" spans="1:64" ht="12.75" customHeight="1">
      <c r="K27" s="169"/>
      <c r="L27" s="169"/>
      <c r="V27" s="169"/>
      <c r="W27" s="169"/>
      <c r="AD27" s="167"/>
      <c r="AE27" s="168"/>
      <c r="AK27" s="169"/>
      <c r="AL27" s="169"/>
      <c r="AR27" s="167"/>
      <c r="AS27" s="168"/>
      <c r="AY27" s="169"/>
      <c r="AZ27" s="169"/>
    </row>
    <row r="28" spans="1:64" ht="12.75" customHeight="1"/>
    <row r="29" spans="1:64">
      <c r="AK29" s="172" t="s">
        <v>277</v>
      </c>
      <c r="AL29" s="172"/>
      <c r="AM29" s="172"/>
      <c r="AN29" s="172"/>
      <c r="AO29" s="172"/>
    </row>
    <row r="30" spans="1:64">
      <c r="AK30" s="172"/>
      <c r="AL30" s="172"/>
      <c r="AM30" s="172"/>
      <c r="AN30" s="172"/>
      <c r="AO30" s="172"/>
    </row>
    <row r="31" spans="1:64">
      <c r="AK31" s="173" t="s">
        <v>278</v>
      </c>
      <c r="AL31" s="169"/>
    </row>
    <row r="32" spans="1:64">
      <c r="AK32" s="169"/>
      <c r="AL32" s="169"/>
    </row>
    <row r="34" spans="41:93" ht="18.75"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G34" s="164"/>
      <c r="BH34" s="164"/>
      <c r="BI34" s="164"/>
      <c r="BJ34" s="164"/>
      <c r="BK34" s="164"/>
      <c r="BL34" s="164"/>
      <c r="BM34" s="164"/>
      <c r="BN34" s="164"/>
      <c r="BQ34" s="164"/>
      <c r="BR34" s="164"/>
      <c r="BS34" s="164"/>
      <c r="BT34" s="164"/>
      <c r="BU34" s="164"/>
      <c r="BX34" s="164"/>
      <c r="BY34" s="164"/>
      <c r="BZ34" s="164"/>
      <c r="CA34" s="164"/>
      <c r="CB34" s="164"/>
      <c r="CE34" s="164"/>
      <c r="CF34" s="164"/>
      <c r="CG34" s="164"/>
      <c r="CH34" s="164"/>
      <c r="CI34" s="164"/>
      <c r="CL34" s="164"/>
      <c r="CM34" s="164"/>
      <c r="CN34" s="164"/>
      <c r="CO34" s="164"/>
    </row>
    <row r="36" spans="41:93">
      <c r="AY36" s="170"/>
      <c r="AZ36" s="170"/>
      <c r="BJ36" s="169"/>
      <c r="BK36" s="169"/>
      <c r="BR36" s="165"/>
      <c r="BS36" s="166"/>
      <c r="BY36" s="169"/>
      <c r="BZ36" s="169"/>
      <c r="CF36" s="165"/>
      <c r="CG36" s="166"/>
      <c r="CM36" s="169"/>
      <c r="CN36" s="169"/>
    </row>
    <row r="37" spans="41:93">
      <c r="AY37" s="170"/>
      <c r="AZ37" s="170"/>
      <c r="BJ37" s="169"/>
      <c r="BK37" s="169"/>
      <c r="BR37" s="167"/>
      <c r="BS37" s="168"/>
      <c r="BY37" s="169"/>
      <c r="BZ37" s="169"/>
      <c r="CF37" s="167"/>
      <c r="CG37" s="168"/>
      <c r="CM37" s="169"/>
      <c r="CN37" s="169"/>
    </row>
  </sheetData>
  <mergeCells count="257">
    <mergeCell ref="AT4:AV4"/>
    <mergeCell ref="AX4:BA4"/>
    <mergeCell ref="B5:B6"/>
    <mergeCell ref="C5:C6"/>
    <mergeCell ref="D5:D6"/>
    <mergeCell ref="E5:E6"/>
    <mergeCell ref="F5:F6"/>
    <mergeCell ref="A2:BA2"/>
    <mergeCell ref="Y3:AB3"/>
    <mergeCell ref="A4:A7"/>
    <mergeCell ref="B4:E4"/>
    <mergeCell ref="G4:I4"/>
    <mergeCell ref="K4:N4"/>
    <mergeCell ref="O4:R4"/>
    <mergeCell ref="T4:V4"/>
    <mergeCell ref="X4:Z4"/>
    <mergeCell ref="AB4:AE4"/>
    <mergeCell ref="G5:G6"/>
    <mergeCell ref="H5:H6"/>
    <mergeCell ref="I5:I6"/>
    <mergeCell ref="J5:J6"/>
    <mergeCell ref="K5:K6"/>
    <mergeCell ref="L5:L6"/>
    <mergeCell ref="AG4:AI4"/>
    <mergeCell ref="AK4:AM4"/>
    <mergeCell ref="AO4:AR4"/>
    <mergeCell ref="AZ5:AZ6"/>
    <mergeCell ref="BA5:BA6"/>
    <mergeCell ref="A8:BA8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A9:A11"/>
    <mergeCell ref="B9:B11"/>
    <mergeCell ref="C9:C11"/>
    <mergeCell ref="D9:D11"/>
    <mergeCell ref="E9:E11"/>
    <mergeCell ref="F9:F11"/>
    <mergeCell ref="AW5:AW6"/>
    <mergeCell ref="M5:M6"/>
    <mergeCell ref="N5:N6"/>
    <mergeCell ref="O5:O6"/>
    <mergeCell ref="P5:P6"/>
    <mergeCell ref="Q5:Q6"/>
    <mergeCell ref="R5:R6"/>
    <mergeCell ref="M9:M11"/>
    <mergeCell ref="N9:N11"/>
    <mergeCell ref="O9:O11"/>
    <mergeCell ref="P9:P11"/>
    <mergeCell ref="Q9:Q11"/>
    <mergeCell ref="R9:R11"/>
    <mergeCell ref="G9:G11"/>
    <mergeCell ref="H9:H11"/>
    <mergeCell ref="I9:I11"/>
    <mergeCell ref="J9:J11"/>
    <mergeCell ref="K9:K11"/>
    <mergeCell ref="AX5:AX6"/>
    <mergeCell ref="AY5:AY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Z5:Z6"/>
    <mergeCell ref="AA5:AA6"/>
    <mergeCell ref="L9:L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W9:AW11"/>
    <mergeCell ref="AX9:AX11"/>
    <mergeCell ref="AY9:AY11"/>
    <mergeCell ref="AZ9:AZ11"/>
    <mergeCell ref="BA9:BA11"/>
    <mergeCell ref="A12:BA12"/>
    <mergeCell ref="AQ9:AQ11"/>
    <mergeCell ref="AR9:AR11"/>
    <mergeCell ref="AS9:AS11"/>
    <mergeCell ref="AT9:AT11"/>
    <mergeCell ref="AU9:AU11"/>
    <mergeCell ref="AV9:AV11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AZ13:AZ15"/>
    <mergeCell ref="BA13:BA15"/>
    <mergeCell ref="A16:BA16"/>
    <mergeCell ref="AQ13:AQ15"/>
    <mergeCell ref="AR13:AR15"/>
    <mergeCell ref="AS13:AS15"/>
    <mergeCell ref="AT13:AT15"/>
    <mergeCell ref="AU13:AU15"/>
    <mergeCell ref="AV13:AV15"/>
    <mergeCell ref="AK13:AK15"/>
    <mergeCell ref="AL13:AL15"/>
    <mergeCell ref="AM13:AM15"/>
    <mergeCell ref="AN13:AN15"/>
    <mergeCell ref="AO13:AO15"/>
    <mergeCell ref="AP13:AP15"/>
    <mergeCell ref="AE13:AE15"/>
    <mergeCell ref="AF13:AF15"/>
    <mergeCell ref="AG13:AG15"/>
    <mergeCell ref="AH13:AH15"/>
    <mergeCell ref="AI13:AI15"/>
    <mergeCell ref="AJ13:AJ15"/>
    <mergeCell ref="Y13:Y15"/>
    <mergeCell ref="Z13:Z15"/>
    <mergeCell ref="AA13:AA15"/>
    <mergeCell ref="A17:A19"/>
    <mergeCell ref="B17:B19"/>
    <mergeCell ref="C17:C19"/>
    <mergeCell ref="D17:D19"/>
    <mergeCell ref="E17:E19"/>
    <mergeCell ref="F17:F19"/>
    <mergeCell ref="AW13:AW15"/>
    <mergeCell ref="AX13:AX15"/>
    <mergeCell ref="AY13:AY15"/>
    <mergeCell ref="AB13:AB15"/>
    <mergeCell ref="AC13:AC15"/>
    <mergeCell ref="AD13:AD15"/>
    <mergeCell ref="S13:S15"/>
    <mergeCell ref="T13:T15"/>
    <mergeCell ref="U13:U15"/>
    <mergeCell ref="V13:V15"/>
    <mergeCell ref="W13:W15"/>
    <mergeCell ref="X13:X15"/>
    <mergeCell ref="M13:M15"/>
    <mergeCell ref="N13:N15"/>
    <mergeCell ref="O13:O15"/>
    <mergeCell ref="P13:P15"/>
    <mergeCell ref="Q13:Q15"/>
    <mergeCell ref="R13:R15"/>
    <mergeCell ref="M17:M19"/>
    <mergeCell ref="N17:N19"/>
    <mergeCell ref="O17:O19"/>
    <mergeCell ref="P17:P19"/>
    <mergeCell ref="Q17:Q19"/>
    <mergeCell ref="R17:R19"/>
    <mergeCell ref="G17:G19"/>
    <mergeCell ref="H17:H19"/>
    <mergeCell ref="I17:I19"/>
    <mergeCell ref="J17:J19"/>
    <mergeCell ref="K17:K19"/>
    <mergeCell ref="L17:L19"/>
    <mergeCell ref="Y17:Y19"/>
    <mergeCell ref="Z17:Z19"/>
    <mergeCell ref="AA17:AA19"/>
    <mergeCell ref="AB17:AB19"/>
    <mergeCell ref="AC17:AC19"/>
    <mergeCell ref="AD17:AD19"/>
    <mergeCell ref="S17:S19"/>
    <mergeCell ref="T17:T19"/>
    <mergeCell ref="U17:U19"/>
    <mergeCell ref="V17:V19"/>
    <mergeCell ref="W17:W19"/>
    <mergeCell ref="X17:X19"/>
    <mergeCell ref="AW17:AW19"/>
    <mergeCell ref="AX17:AX19"/>
    <mergeCell ref="AY17:AY19"/>
    <mergeCell ref="AZ17:AZ19"/>
    <mergeCell ref="BA17:BA19"/>
    <mergeCell ref="A20:BA20"/>
    <mergeCell ref="AQ17:AQ19"/>
    <mergeCell ref="AR17:AR19"/>
    <mergeCell ref="AS17:AS19"/>
    <mergeCell ref="AT17:AT19"/>
    <mergeCell ref="AU17:AU19"/>
    <mergeCell ref="AV17:AV19"/>
    <mergeCell ref="AK17:AK19"/>
    <mergeCell ref="AL17:AL19"/>
    <mergeCell ref="AM17:AM19"/>
    <mergeCell ref="AN17:AN19"/>
    <mergeCell ref="AO17:AO19"/>
    <mergeCell ref="AP17:AP19"/>
    <mergeCell ref="AE17:AE19"/>
    <mergeCell ref="AF17:AF19"/>
    <mergeCell ref="AG17:AG19"/>
    <mergeCell ref="AH17:AH19"/>
    <mergeCell ref="AI17:AI19"/>
    <mergeCell ref="AJ17:AJ19"/>
    <mergeCell ref="AX23:BA24"/>
    <mergeCell ref="K26:L27"/>
    <mergeCell ref="V26:W27"/>
    <mergeCell ref="AD26:AE27"/>
    <mergeCell ref="AK26:AL27"/>
    <mergeCell ref="AR26:AS27"/>
    <mergeCell ref="AY26:AZ27"/>
    <mergeCell ref="A21:P22"/>
    <mergeCell ref="J23:N24"/>
    <mergeCell ref="S23:Z24"/>
    <mergeCell ref="AC23:AG24"/>
    <mergeCell ref="AJ23:AN24"/>
    <mergeCell ref="AQ23:AU24"/>
    <mergeCell ref="CE34:CI34"/>
    <mergeCell ref="CL34:CO34"/>
    <mergeCell ref="AY36:AZ37"/>
    <mergeCell ref="BJ36:BK37"/>
    <mergeCell ref="BR36:BS37"/>
    <mergeCell ref="BY36:BZ37"/>
    <mergeCell ref="CF36:CG37"/>
    <mergeCell ref="CM36:CN37"/>
    <mergeCell ref="AK29:AO30"/>
    <mergeCell ref="AK31:AL32"/>
    <mergeCell ref="AO34:BD34"/>
    <mergeCell ref="BG34:BN34"/>
    <mergeCell ref="BQ34:BU34"/>
    <mergeCell ref="BX34:CB3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colBreaks count="1" manualBreakCount="1">
    <brk id="5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O37"/>
  <sheetViews>
    <sheetView view="pageBreakPreview" zoomScale="60" zoomScaleNormal="60" workbookViewId="0">
      <selection activeCell="L13" sqref="L13:L15"/>
    </sheetView>
  </sheetViews>
  <sheetFormatPr defaultRowHeight="12.75"/>
  <cols>
    <col min="1" max="1" width="6.5703125" style="40" customWidth="1"/>
    <col min="2" max="53" width="5.140625" style="40" customWidth="1"/>
    <col min="54" max="54" width="12.28515625" style="40" customWidth="1"/>
    <col min="55" max="16384" width="9.140625" style="40"/>
  </cols>
  <sheetData>
    <row r="1" spans="1:64" ht="95.25" customHeight="1"/>
    <row r="2" spans="1:64" s="62" customFormat="1" ht="27">
      <c r="A2" s="236" t="s">
        <v>111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s="62" customFormat="1" ht="16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474" t="s">
        <v>316</v>
      </c>
      <c r="Z3" s="474"/>
      <c r="AA3" s="474"/>
      <c r="AB3" s="47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s="62" customFormat="1" ht="28.5" customHeight="1" thickBot="1">
      <c r="A4" s="237" t="s">
        <v>112</v>
      </c>
      <c r="B4" s="240" t="s">
        <v>113</v>
      </c>
      <c r="C4" s="240"/>
      <c r="D4" s="240"/>
      <c r="E4" s="240"/>
      <c r="F4" s="64"/>
      <c r="G4" s="240" t="s">
        <v>114</v>
      </c>
      <c r="H4" s="240"/>
      <c r="I4" s="240"/>
      <c r="J4" s="64"/>
      <c r="K4" s="240" t="s">
        <v>115</v>
      </c>
      <c r="L4" s="240"/>
      <c r="M4" s="240"/>
      <c r="N4" s="240"/>
      <c r="O4" s="241" t="s">
        <v>116</v>
      </c>
      <c r="P4" s="240"/>
      <c r="Q4" s="240"/>
      <c r="R4" s="242"/>
      <c r="S4" s="64"/>
      <c r="T4" s="240" t="s">
        <v>117</v>
      </c>
      <c r="U4" s="240"/>
      <c r="V4" s="240"/>
      <c r="W4" s="64"/>
      <c r="X4" s="240" t="s">
        <v>118</v>
      </c>
      <c r="Y4" s="240"/>
      <c r="Z4" s="240"/>
      <c r="AA4" s="64"/>
      <c r="AB4" s="240" t="s">
        <v>119</v>
      </c>
      <c r="AC4" s="240"/>
      <c r="AD4" s="240"/>
      <c r="AE4" s="240"/>
      <c r="AF4" s="64"/>
      <c r="AG4" s="240" t="s">
        <v>120</v>
      </c>
      <c r="AH4" s="240"/>
      <c r="AI4" s="240"/>
      <c r="AJ4" s="64"/>
      <c r="AK4" s="240" t="s">
        <v>121</v>
      </c>
      <c r="AL4" s="240"/>
      <c r="AM4" s="240"/>
      <c r="AN4" s="64"/>
      <c r="AO4" s="240" t="s">
        <v>122</v>
      </c>
      <c r="AP4" s="240"/>
      <c r="AQ4" s="240"/>
      <c r="AR4" s="240"/>
      <c r="AS4" s="64"/>
      <c r="AT4" s="240" t="s">
        <v>123</v>
      </c>
      <c r="AU4" s="240"/>
      <c r="AV4" s="240"/>
      <c r="AW4" s="64"/>
      <c r="AX4" s="240" t="s">
        <v>124</v>
      </c>
      <c r="AY4" s="240"/>
      <c r="AZ4" s="240"/>
      <c r="BA4" s="242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64" s="62" customFormat="1" ht="12.75" customHeight="1">
      <c r="A5" s="238"/>
      <c r="B5" s="475" t="s">
        <v>363</v>
      </c>
      <c r="C5" s="476" t="s">
        <v>364</v>
      </c>
      <c r="D5" s="476" t="s">
        <v>318</v>
      </c>
      <c r="E5" s="477" t="s">
        <v>319</v>
      </c>
      <c r="F5" s="478" t="s">
        <v>320</v>
      </c>
      <c r="G5" s="475" t="s">
        <v>321</v>
      </c>
      <c r="H5" s="476" t="s">
        <v>322</v>
      </c>
      <c r="I5" s="477" t="s">
        <v>323</v>
      </c>
      <c r="J5" s="478" t="s">
        <v>324</v>
      </c>
      <c r="K5" s="475" t="s">
        <v>325</v>
      </c>
      <c r="L5" s="476" t="s">
        <v>326</v>
      </c>
      <c r="M5" s="476" t="s">
        <v>327</v>
      </c>
      <c r="N5" s="477" t="s">
        <v>328</v>
      </c>
      <c r="O5" s="479" t="s">
        <v>329</v>
      </c>
      <c r="P5" s="476" t="s">
        <v>330</v>
      </c>
      <c r="Q5" s="476" t="s">
        <v>318</v>
      </c>
      <c r="R5" s="481" t="s">
        <v>319</v>
      </c>
      <c r="S5" s="478" t="s">
        <v>331</v>
      </c>
      <c r="T5" s="475" t="s">
        <v>332</v>
      </c>
      <c r="U5" s="476" t="s">
        <v>333</v>
      </c>
      <c r="V5" s="477" t="s">
        <v>334</v>
      </c>
      <c r="W5" s="478" t="s">
        <v>335</v>
      </c>
      <c r="X5" s="475" t="s">
        <v>336</v>
      </c>
      <c r="Y5" s="476" t="s">
        <v>337</v>
      </c>
      <c r="Z5" s="477" t="s">
        <v>338</v>
      </c>
      <c r="AA5" s="478" t="s">
        <v>339</v>
      </c>
      <c r="AB5" s="475" t="s">
        <v>340</v>
      </c>
      <c r="AC5" s="476" t="s">
        <v>341</v>
      </c>
      <c r="AD5" s="476" t="s">
        <v>318</v>
      </c>
      <c r="AE5" s="477" t="s">
        <v>319</v>
      </c>
      <c r="AF5" s="478" t="s">
        <v>342</v>
      </c>
      <c r="AG5" s="475" t="s">
        <v>343</v>
      </c>
      <c r="AH5" s="476" t="s">
        <v>344</v>
      </c>
      <c r="AI5" s="477" t="s">
        <v>334</v>
      </c>
      <c r="AJ5" s="478" t="s">
        <v>345</v>
      </c>
      <c r="AK5" s="475" t="s">
        <v>346</v>
      </c>
      <c r="AL5" s="476" t="s">
        <v>347</v>
      </c>
      <c r="AM5" s="477" t="s">
        <v>348</v>
      </c>
      <c r="AN5" s="478" t="s">
        <v>349</v>
      </c>
      <c r="AO5" s="475" t="s">
        <v>350</v>
      </c>
      <c r="AP5" s="476" t="s">
        <v>351</v>
      </c>
      <c r="AQ5" s="476" t="s">
        <v>352</v>
      </c>
      <c r="AR5" s="477" t="s">
        <v>353</v>
      </c>
      <c r="AS5" s="478" t="s">
        <v>354</v>
      </c>
      <c r="AT5" s="475" t="s">
        <v>355</v>
      </c>
      <c r="AU5" s="476" t="s">
        <v>356</v>
      </c>
      <c r="AV5" s="477" t="s">
        <v>357</v>
      </c>
      <c r="AW5" s="478" t="s">
        <v>358</v>
      </c>
      <c r="AX5" s="475" t="s">
        <v>359</v>
      </c>
      <c r="AY5" s="476" t="s">
        <v>360</v>
      </c>
      <c r="AZ5" s="476" t="s">
        <v>361</v>
      </c>
      <c r="BA5" s="481" t="s">
        <v>362</v>
      </c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64" s="62" customFormat="1" ht="57" customHeight="1" thickBot="1">
      <c r="A6" s="238"/>
      <c r="B6" s="475"/>
      <c r="C6" s="476"/>
      <c r="D6" s="476"/>
      <c r="E6" s="477"/>
      <c r="F6" s="478"/>
      <c r="G6" s="475"/>
      <c r="H6" s="476"/>
      <c r="I6" s="477"/>
      <c r="J6" s="478"/>
      <c r="K6" s="475"/>
      <c r="L6" s="476"/>
      <c r="M6" s="476"/>
      <c r="N6" s="477"/>
      <c r="O6" s="479"/>
      <c r="P6" s="476"/>
      <c r="Q6" s="480"/>
      <c r="R6" s="481"/>
      <c r="S6" s="478"/>
      <c r="T6" s="475"/>
      <c r="U6" s="476"/>
      <c r="V6" s="477"/>
      <c r="W6" s="478"/>
      <c r="X6" s="475"/>
      <c r="Y6" s="476"/>
      <c r="Z6" s="477"/>
      <c r="AA6" s="478"/>
      <c r="AB6" s="475"/>
      <c r="AC6" s="476"/>
      <c r="AD6" s="476"/>
      <c r="AE6" s="477"/>
      <c r="AF6" s="478"/>
      <c r="AG6" s="475"/>
      <c r="AH6" s="476"/>
      <c r="AI6" s="477"/>
      <c r="AJ6" s="478"/>
      <c r="AK6" s="475"/>
      <c r="AL6" s="476"/>
      <c r="AM6" s="477"/>
      <c r="AN6" s="478"/>
      <c r="AO6" s="475"/>
      <c r="AP6" s="476"/>
      <c r="AQ6" s="476"/>
      <c r="AR6" s="477"/>
      <c r="AS6" s="478"/>
      <c r="AT6" s="475"/>
      <c r="AU6" s="476"/>
      <c r="AV6" s="477"/>
      <c r="AW6" s="478"/>
      <c r="AX6" s="475"/>
      <c r="AY6" s="476"/>
      <c r="AZ6" s="476"/>
      <c r="BA6" s="48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</row>
    <row r="7" spans="1:64" s="62" customFormat="1" ht="21" customHeight="1" thickBot="1">
      <c r="A7" s="239"/>
      <c r="B7" s="65">
        <v>1</v>
      </c>
      <c r="C7" s="66">
        <v>2</v>
      </c>
      <c r="D7" s="66">
        <v>3</v>
      </c>
      <c r="E7" s="67">
        <v>4</v>
      </c>
      <c r="F7" s="68">
        <v>5</v>
      </c>
      <c r="G7" s="65">
        <v>6</v>
      </c>
      <c r="H7" s="66">
        <v>7</v>
      </c>
      <c r="I7" s="67">
        <v>8</v>
      </c>
      <c r="J7" s="68">
        <v>9</v>
      </c>
      <c r="K7" s="69" t="s">
        <v>134</v>
      </c>
      <c r="L7" s="70" t="s">
        <v>135</v>
      </c>
      <c r="M7" s="70" t="s">
        <v>136</v>
      </c>
      <c r="N7" s="71" t="s">
        <v>137</v>
      </c>
      <c r="O7" s="72" t="s">
        <v>138</v>
      </c>
      <c r="P7" s="70" t="s">
        <v>139</v>
      </c>
      <c r="Q7" s="70" t="s">
        <v>140</v>
      </c>
      <c r="R7" s="73" t="s">
        <v>141</v>
      </c>
      <c r="S7" s="74" t="s">
        <v>142</v>
      </c>
      <c r="T7" s="69" t="s">
        <v>143</v>
      </c>
      <c r="U7" s="70" t="s">
        <v>144</v>
      </c>
      <c r="V7" s="71" t="s">
        <v>145</v>
      </c>
      <c r="W7" s="74" t="s">
        <v>146</v>
      </c>
      <c r="X7" s="69" t="s">
        <v>147</v>
      </c>
      <c r="Y7" s="70" t="s">
        <v>148</v>
      </c>
      <c r="Z7" s="71" t="s">
        <v>149</v>
      </c>
      <c r="AA7" s="74" t="s">
        <v>150</v>
      </c>
      <c r="AB7" s="69" t="s">
        <v>151</v>
      </c>
      <c r="AC7" s="70" t="s">
        <v>152</v>
      </c>
      <c r="AD7" s="70" t="s">
        <v>153</v>
      </c>
      <c r="AE7" s="71" t="s">
        <v>154</v>
      </c>
      <c r="AF7" s="74" t="s">
        <v>155</v>
      </c>
      <c r="AG7" s="69" t="s">
        <v>156</v>
      </c>
      <c r="AH7" s="70" t="s">
        <v>157</v>
      </c>
      <c r="AI7" s="71" t="s">
        <v>158</v>
      </c>
      <c r="AJ7" s="74" t="s">
        <v>159</v>
      </c>
      <c r="AK7" s="69" t="s">
        <v>160</v>
      </c>
      <c r="AL7" s="70" t="s">
        <v>161</v>
      </c>
      <c r="AM7" s="71" t="s">
        <v>162</v>
      </c>
      <c r="AN7" s="74" t="s">
        <v>163</v>
      </c>
      <c r="AO7" s="69" t="s">
        <v>164</v>
      </c>
      <c r="AP7" s="70" t="s">
        <v>165</v>
      </c>
      <c r="AQ7" s="70" t="s">
        <v>166</v>
      </c>
      <c r="AR7" s="71" t="s">
        <v>167</v>
      </c>
      <c r="AS7" s="74" t="s">
        <v>168</v>
      </c>
      <c r="AT7" s="69" t="s">
        <v>169</v>
      </c>
      <c r="AU7" s="70" t="s">
        <v>170</v>
      </c>
      <c r="AV7" s="71" t="s">
        <v>171</v>
      </c>
      <c r="AW7" s="74" t="s">
        <v>172</v>
      </c>
      <c r="AX7" s="69" t="s">
        <v>173</v>
      </c>
      <c r="AY7" s="70" t="s">
        <v>174</v>
      </c>
      <c r="AZ7" s="70" t="s">
        <v>175</v>
      </c>
      <c r="BA7" s="73" t="s">
        <v>176</v>
      </c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64" s="62" customFormat="1" ht="24" customHeight="1" thickBot="1">
      <c r="A8" s="231" t="s">
        <v>177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3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64" s="62" customFormat="1" ht="15" customHeight="1">
      <c r="A9" s="200" t="s">
        <v>178</v>
      </c>
      <c r="B9" s="203"/>
      <c r="C9" s="191"/>
      <c r="D9" s="191"/>
      <c r="E9" s="218"/>
      <c r="F9" s="212"/>
      <c r="G9" s="203"/>
      <c r="H9" s="191"/>
      <c r="I9" s="218"/>
      <c r="J9" s="212"/>
      <c r="K9" s="203"/>
      <c r="L9" s="191"/>
      <c r="M9" s="191"/>
      <c r="N9" s="191"/>
      <c r="O9" s="191"/>
      <c r="P9" s="191"/>
      <c r="Q9" s="191"/>
      <c r="R9" s="191"/>
      <c r="S9" s="191"/>
      <c r="T9" s="203" t="s">
        <v>179</v>
      </c>
      <c r="U9" s="191" t="s">
        <v>179</v>
      </c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 t="s">
        <v>276</v>
      </c>
      <c r="AH9" s="191" t="s">
        <v>276</v>
      </c>
      <c r="AI9" s="191" t="s">
        <v>276</v>
      </c>
      <c r="AJ9" s="191" t="s">
        <v>276</v>
      </c>
      <c r="AK9" s="191" t="s">
        <v>276</v>
      </c>
      <c r="AL9" s="191"/>
      <c r="AM9" s="191" t="s">
        <v>180</v>
      </c>
      <c r="AN9" s="191"/>
      <c r="AO9" s="191"/>
      <c r="AP9" s="191"/>
      <c r="AQ9" s="191"/>
      <c r="AR9" s="191"/>
      <c r="AS9" s="212" t="s">
        <v>179</v>
      </c>
      <c r="AT9" s="203" t="s">
        <v>179</v>
      </c>
      <c r="AU9" s="191" t="s">
        <v>179</v>
      </c>
      <c r="AV9" s="218" t="s">
        <v>179</v>
      </c>
      <c r="AW9" s="212" t="s">
        <v>179</v>
      </c>
      <c r="AX9" s="203" t="s">
        <v>179</v>
      </c>
      <c r="AY9" s="191" t="s">
        <v>179</v>
      </c>
      <c r="AZ9" s="191" t="s">
        <v>179</v>
      </c>
      <c r="BA9" s="221" t="s">
        <v>179</v>
      </c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64" s="62" customFormat="1" ht="15" customHeight="1">
      <c r="A10" s="201"/>
      <c r="B10" s="204"/>
      <c r="C10" s="192"/>
      <c r="D10" s="192"/>
      <c r="E10" s="219"/>
      <c r="F10" s="213"/>
      <c r="G10" s="204"/>
      <c r="H10" s="192"/>
      <c r="I10" s="219"/>
      <c r="J10" s="213"/>
      <c r="K10" s="204"/>
      <c r="L10" s="192"/>
      <c r="M10" s="192"/>
      <c r="N10" s="192"/>
      <c r="O10" s="192"/>
      <c r="P10" s="192"/>
      <c r="Q10" s="192"/>
      <c r="R10" s="192"/>
      <c r="S10" s="192"/>
      <c r="T10" s="204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213"/>
      <c r="AT10" s="204"/>
      <c r="AU10" s="192"/>
      <c r="AV10" s="219"/>
      <c r="AW10" s="213"/>
      <c r="AX10" s="204"/>
      <c r="AY10" s="192"/>
      <c r="AZ10" s="192"/>
      <c r="BA10" s="222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s="62" customFormat="1" ht="31.5" customHeight="1" thickBot="1">
      <c r="A11" s="202"/>
      <c r="B11" s="205"/>
      <c r="C11" s="193"/>
      <c r="D11" s="193"/>
      <c r="E11" s="220"/>
      <c r="F11" s="214"/>
      <c r="G11" s="205"/>
      <c r="H11" s="193"/>
      <c r="I11" s="220"/>
      <c r="J11" s="214"/>
      <c r="K11" s="205"/>
      <c r="L11" s="193"/>
      <c r="M11" s="193"/>
      <c r="N11" s="193"/>
      <c r="O11" s="193"/>
      <c r="P11" s="193"/>
      <c r="Q11" s="193"/>
      <c r="R11" s="193"/>
      <c r="S11" s="193"/>
      <c r="T11" s="205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214"/>
      <c r="AT11" s="205"/>
      <c r="AU11" s="193"/>
      <c r="AV11" s="220"/>
      <c r="AW11" s="214"/>
      <c r="AX11" s="205"/>
      <c r="AY11" s="193"/>
      <c r="AZ11" s="193"/>
      <c r="BA11" s="223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s="62" customFormat="1" ht="21" customHeight="1" thickBot="1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7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5" customHeight="1">
      <c r="A13" s="200" t="s">
        <v>181</v>
      </c>
      <c r="B13" s="203"/>
      <c r="C13" s="191"/>
      <c r="D13" s="191"/>
      <c r="E13" s="218"/>
      <c r="F13" s="212"/>
      <c r="G13" s="203"/>
      <c r="H13" s="191"/>
      <c r="I13" s="218"/>
      <c r="J13" s="212"/>
      <c r="K13" s="203"/>
      <c r="L13" s="191"/>
      <c r="M13" s="191"/>
      <c r="N13" s="191" t="s">
        <v>276</v>
      </c>
      <c r="O13" s="191" t="s">
        <v>276</v>
      </c>
      <c r="P13" s="191" t="s">
        <v>276</v>
      </c>
      <c r="Q13" s="191"/>
      <c r="R13" s="191"/>
      <c r="S13" s="191"/>
      <c r="T13" s="176" t="s">
        <v>179</v>
      </c>
      <c r="U13" s="191" t="s">
        <v>179</v>
      </c>
      <c r="V13" s="191"/>
      <c r="W13" s="191"/>
      <c r="X13" s="191"/>
      <c r="Y13" s="191"/>
      <c r="Z13" s="191"/>
      <c r="AA13" s="191"/>
      <c r="AB13" s="191"/>
      <c r="AC13" s="191" t="s">
        <v>317</v>
      </c>
      <c r="AD13" s="191" t="s">
        <v>317</v>
      </c>
      <c r="AE13" s="191"/>
      <c r="AF13" s="191"/>
      <c r="AG13" s="191"/>
      <c r="AH13" s="191"/>
      <c r="AI13" s="191"/>
      <c r="AJ13" s="191"/>
      <c r="AK13" s="191"/>
      <c r="AL13" s="191" t="s">
        <v>189</v>
      </c>
      <c r="AM13" s="191" t="s">
        <v>189</v>
      </c>
      <c r="AN13" s="191" t="s">
        <v>189</v>
      </c>
      <c r="AO13" s="191" t="s">
        <v>189</v>
      </c>
      <c r="AP13" s="191" t="s">
        <v>189</v>
      </c>
      <c r="AQ13" s="191" t="s">
        <v>180</v>
      </c>
      <c r="AR13" s="191" t="s">
        <v>180</v>
      </c>
      <c r="AS13" s="191" t="s">
        <v>279</v>
      </c>
      <c r="AT13" s="209" t="s">
        <v>179</v>
      </c>
      <c r="AU13" s="179" t="s">
        <v>179</v>
      </c>
      <c r="AV13" s="182" t="s">
        <v>179</v>
      </c>
      <c r="AW13" s="206" t="s">
        <v>179</v>
      </c>
      <c r="AX13" s="176" t="s">
        <v>179</v>
      </c>
      <c r="AY13" s="179" t="s">
        <v>179</v>
      </c>
      <c r="AZ13" s="179" t="s">
        <v>179</v>
      </c>
      <c r="BA13" s="182" t="s">
        <v>179</v>
      </c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4" s="62" customFormat="1" ht="15" customHeight="1">
      <c r="A14" s="201"/>
      <c r="B14" s="204"/>
      <c r="C14" s="192"/>
      <c r="D14" s="192"/>
      <c r="E14" s="219"/>
      <c r="F14" s="213"/>
      <c r="G14" s="204"/>
      <c r="H14" s="192"/>
      <c r="I14" s="219"/>
      <c r="J14" s="213"/>
      <c r="K14" s="204"/>
      <c r="L14" s="192"/>
      <c r="M14" s="192"/>
      <c r="N14" s="192"/>
      <c r="O14" s="192"/>
      <c r="P14" s="192"/>
      <c r="Q14" s="192"/>
      <c r="R14" s="192"/>
      <c r="S14" s="192"/>
      <c r="T14" s="177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210"/>
      <c r="AU14" s="180"/>
      <c r="AV14" s="183"/>
      <c r="AW14" s="207"/>
      <c r="AX14" s="177"/>
      <c r="AY14" s="180"/>
      <c r="AZ14" s="180"/>
      <c r="BA14" s="183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s="62" customFormat="1" ht="31.5" customHeight="1" thickBot="1">
      <c r="A15" s="202"/>
      <c r="B15" s="205"/>
      <c r="C15" s="193"/>
      <c r="D15" s="193"/>
      <c r="E15" s="220"/>
      <c r="F15" s="214"/>
      <c r="G15" s="205"/>
      <c r="H15" s="193"/>
      <c r="I15" s="220"/>
      <c r="J15" s="214"/>
      <c r="K15" s="205"/>
      <c r="L15" s="193"/>
      <c r="M15" s="193"/>
      <c r="N15" s="193"/>
      <c r="O15" s="193"/>
      <c r="P15" s="193"/>
      <c r="Q15" s="193"/>
      <c r="R15" s="193"/>
      <c r="S15" s="193"/>
      <c r="T15" s="178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211"/>
      <c r="AU15" s="181"/>
      <c r="AV15" s="184"/>
      <c r="AW15" s="208"/>
      <c r="AX15" s="178"/>
      <c r="AY15" s="181"/>
      <c r="AZ15" s="181"/>
      <c r="BA15" s="184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64" s="62" customFormat="1" ht="19.5" customHeight="1" thickBot="1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9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s="62" customFormat="1" ht="15" customHeight="1">
      <c r="A17" s="200" t="s">
        <v>182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 t="s">
        <v>276</v>
      </c>
      <c r="O17" s="191" t="s">
        <v>276</v>
      </c>
      <c r="P17" s="191" t="s">
        <v>276</v>
      </c>
      <c r="Q17" s="191"/>
      <c r="R17" s="203" t="s">
        <v>180</v>
      </c>
      <c r="S17" s="188" t="s">
        <v>179</v>
      </c>
      <c r="T17" s="176" t="s">
        <v>179</v>
      </c>
      <c r="U17" s="191" t="s">
        <v>276</v>
      </c>
      <c r="V17" s="191" t="s">
        <v>276</v>
      </c>
      <c r="W17" s="191" t="s">
        <v>276</v>
      </c>
      <c r="X17" s="191" t="s">
        <v>276</v>
      </c>
      <c r="Y17" s="191" t="s">
        <v>276</v>
      </c>
      <c r="Z17" s="191" t="s">
        <v>276</v>
      </c>
      <c r="AA17" s="191" t="s">
        <v>276</v>
      </c>
      <c r="AB17" s="191" t="s">
        <v>189</v>
      </c>
      <c r="AC17" s="191" t="s">
        <v>189</v>
      </c>
      <c r="AD17" s="191" t="s">
        <v>189</v>
      </c>
      <c r="AE17" s="191" t="s">
        <v>189</v>
      </c>
      <c r="AF17" s="191" t="s">
        <v>189</v>
      </c>
      <c r="AG17" s="191" t="s">
        <v>189</v>
      </c>
      <c r="AH17" s="191" t="s">
        <v>189</v>
      </c>
      <c r="AI17" s="191" t="s">
        <v>189</v>
      </c>
      <c r="AJ17" s="191" t="s">
        <v>189</v>
      </c>
      <c r="AK17" s="191" t="s">
        <v>189</v>
      </c>
      <c r="AL17" s="191" t="s">
        <v>189</v>
      </c>
      <c r="AM17" s="191" t="s">
        <v>189</v>
      </c>
      <c r="AN17" s="191" t="s">
        <v>189</v>
      </c>
      <c r="AO17" s="191" t="s">
        <v>189</v>
      </c>
      <c r="AP17" s="191" t="s">
        <v>183</v>
      </c>
      <c r="AQ17" s="191" t="s">
        <v>183</v>
      </c>
      <c r="AR17" s="194" t="s">
        <v>183</v>
      </c>
      <c r="AS17" s="188"/>
      <c r="AT17" s="176"/>
      <c r="AU17" s="179"/>
      <c r="AV17" s="185"/>
      <c r="AW17" s="188"/>
      <c r="AX17" s="176"/>
      <c r="AY17" s="179"/>
      <c r="AZ17" s="179"/>
      <c r="BA17" s="182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s="62" customFormat="1" ht="15" customHeight="1">
      <c r="A18" s="201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204"/>
      <c r="S18" s="189"/>
      <c r="T18" s="177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5"/>
      <c r="AS18" s="189"/>
      <c r="AT18" s="177"/>
      <c r="AU18" s="180"/>
      <c r="AV18" s="186"/>
      <c r="AW18" s="189"/>
      <c r="AX18" s="177"/>
      <c r="AY18" s="180"/>
      <c r="AZ18" s="180"/>
      <c r="BA18" s="183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s="62" customFormat="1" ht="30.75" customHeight="1" thickBot="1">
      <c r="A19" s="20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205"/>
      <c r="S19" s="190"/>
      <c r="T19" s="178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6"/>
      <c r="AS19" s="190"/>
      <c r="AT19" s="178"/>
      <c r="AU19" s="181"/>
      <c r="AV19" s="187"/>
      <c r="AW19" s="190"/>
      <c r="AX19" s="178"/>
      <c r="AY19" s="181"/>
      <c r="AZ19" s="181"/>
      <c r="BA19" s="184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64" s="62" customFormat="1" ht="12.7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18.75">
      <c r="A21" s="235" t="s">
        <v>184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</row>
    <row r="22" spans="1:64" ht="18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</row>
    <row r="23" spans="1:64" ht="41.25" customHeight="1">
      <c r="J23" s="164" t="s">
        <v>249</v>
      </c>
      <c r="K23" s="164"/>
      <c r="L23" s="164"/>
      <c r="M23" s="164"/>
      <c r="N23" s="164"/>
      <c r="S23" s="164" t="s">
        <v>185</v>
      </c>
      <c r="T23" s="164"/>
      <c r="U23" s="164"/>
      <c r="V23" s="164"/>
      <c r="W23" s="164"/>
      <c r="X23" s="164"/>
      <c r="Y23" s="164"/>
      <c r="Z23" s="164"/>
      <c r="AC23" s="164" t="s">
        <v>106</v>
      </c>
      <c r="AD23" s="164"/>
      <c r="AE23" s="164"/>
      <c r="AF23" s="164"/>
      <c r="AG23" s="164"/>
      <c r="AJ23" s="164" t="s">
        <v>186</v>
      </c>
      <c r="AK23" s="164"/>
      <c r="AL23" s="164"/>
      <c r="AM23" s="164"/>
      <c r="AN23" s="164"/>
      <c r="AQ23" s="164" t="s">
        <v>187</v>
      </c>
      <c r="AR23" s="164"/>
      <c r="AS23" s="164"/>
      <c r="AT23" s="164"/>
      <c r="AU23" s="164"/>
      <c r="AX23" s="164" t="s">
        <v>188</v>
      </c>
      <c r="AY23" s="164"/>
      <c r="AZ23" s="164"/>
      <c r="BA23" s="164"/>
    </row>
    <row r="24" spans="1:64" ht="37.5" customHeight="1">
      <c r="J24" s="164"/>
      <c r="K24" s="164"/>
      <c r="L24" s="164"/>
      <c r="M24" s="164"/>
      <c r="N24" s="164"/>
      <c r="S24" s="164"/>
      <c r="T24" s="164"/>
      <c r="U24" s="164"/>
      <c r="V24" s="164"/>
      <c r="W24" s="164"/>
      <c r="X24" s="164"/>
      <c r="Y24" s="164"/>
      <c r="Z24" s="164"/>
      <c r="AC24" s="164"/>
      <c r="AD24" s="164"/>
      <c r="AE24" s="164"/>
      <c r="AF24" s="164"/>
      <c r="AG24" s="164"/>
      <c r="AJ24" s="164"/>
      <c r="AK24" s="164"/>
      <c r="AL24" s="164"/>
      <c r="AM24" s="164"/>
      <c r="AN24" s="164"/>
      <c r="AQ24" s="164"/>
      <c r="AR24" s="164"/>
      <c r="AS24" s="164"/>
      <c r="AT24" s="164"/>
      <c r="AU24" s="164"/>
      <c r="AX24" s="164"/>
      <c r="AY24" s="164"/>
      <c r="AZ24" s="164"/>
      <c r="BA24" s="164"/>
    </row>
    <row r="26" spans="1:64">
      <c r="K26" s="169" t="s">
        <v>250</v>
      </c>
      <c r="L26" s="169"/>
      <c r="V26" s="173" t="s">
        <v>276</v>
      </c>
      <c r="W26" s="169"/>
      <c r="AD26" s="165" t="s">
        <v>180</v>
      </c>
      <c r="AE26" s="166"/>
      <c r="AK26" s="169" t="s">
        <v>179</v>
      </c>
      <c r="AL26" s="169"/>
      <c r="AR26" s="234" t="s">
        <v>189</v>
      </c>
      <c r="AS26" s="166"/>
      <c r="AY26" s="169" t="s">
        <v>183</v>
      </c>
      <c r="AZ26" s="169"/>
    </row>
    <row r="27" spans="1:64" ht="12.75" customHeight="1">
      <c r="K27" s="169"/>
      <c r="L27" s="169"/>
      <c r="V27" s="169"/>
      <c r="W27" s="169"/>
      <c r="AD27" s="167"/>
      <c r="AE27" s="168"/>
      <c r="AK27" s="169"/>
      <c r="AL27" s="169"/>
      <c r="AR27" s="167"/>
      <c r="AS27" s="168"/>
      <c r="AY27" s="169"/>
      <c r="AZ27" s="169"/>
    </row>
    <row r="28" spans="1:64" ht="12.75" customHeight="1"/>
    <row r="29" spans="1:64">
      <c r="AK29" s="172" t="s">
        <v>277</v>
      </c>
      <c r="AL29" s="172"/>
      <c r="AM29" s="172"/>
      <c r="AN29" s="172"/>
      <c r="AO29" s="172"/>
    </row>
    <row r="30" spans="1:64">
      <c r="AK30" s="172"/>
      <c r="AL30" s="172"/>
      <c r="AM30" s="172"/>
      <c r="AN30" s="172"/>
      <c r="AO30" s="172"/>
    </row>
    <row r="31" spans="1:64">
      <c r="AK31" s="173" t="s">
        <v>278</v>
      </c>
      <c r="AL31" s="169"/>
    </row>
    <row r="32" spans="1:64">
      <c r="AK32" s="169"/>
      <c r="AL32" s="169"/>
    </row>
    <row r="34" spans="41:93" ht="18.75"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G34" s="164"/>
      <c r="BH34" s="164"/>
      <c r="BI34" s="164"/>
      <c r="BJ34" s="164"/>
      <c r="BK34" s="164"/>
      <c r="BL34" s="164"/>
      <c r="BM34" s="164"/>
      <c r="BN34" s="164"/>
      <c r="BQ34" s="164"/>
      <c r="BR34" s="164"/>
      <c r="BS34" s="164"/>
      <c r="BT34" s="164"/>
      <c r="BU34" s="164"/>
      <c r="BX34" s="164"/>
      <c r="BY34" s="164"/>
      <c r="BZ34" s="164"/>
      <c r="CA34" s="164"/>
      <c r="CB34" s="164"/>
      <c r="CE34" s="164"/>
      <c r="CF34" s="164"/>
      <c r="CG34" s="164"/>
      <c r="CH34" s="164"/>
      <c r="CI34" s="164"/>
      <c r="CL34" s="164"/>
      <c r="CM34" s="164"/>
      <c r="CN34" s="164"/>
      <c r="CO34" s="164"/>
    </row>
    <row r="36" spans="41:93">
      <c r="AY36" s="170"/>
      <c r="AZ36" s="170"/>
      <c r="BJ36" s="169"/>
      <c r="BK36" s="169"/>
      <c r="BR36" s="165"/>
      <c r="BS36" s="166"/>
      <c r="BY36" s="169"/>
      <c r="BZ36" s="169"/>
      <c r="CF36" s="165"/>
      <c r="CG36" s="166"/>
      <c r="CM36" s="169"/>
      <c r="CN36" s="169"/>
    </row>
    <row r="37" spans="41:93">
      <c r="AY37" s="170"/>
      <c r="AZ37" s="170"/>
      <c r="BJ37" s="169"/>
      <c r="BK37" s="169"/>
      <c r="BR37" s="167"/>
      <c r="BS37" s="168"/>
      <c r="BY37" s="169"/>
      <c r="BZ37" s="169"/>
      <c r="CF37" s="167"/>
      <c r="CG37" s="168"/>
      <c r="CM37" s="169"/>
      <c r="CN37" s="169"/>
    </row>
  </sheetData>
  <mergeCells count="257">
    <mergeCell ref="Y3:AB3"/>
    <mergeCell ref="CE34:CI34"/>
    <mergeCell ref="CL34:CO34"/>
    <mergeCell ref="AY36:AZ37"/>
    <mergeCell ref="BJ36:BK37"/>
    <mergeCell ref="BR36:BS37"/>
    <mergeCell ref="BY36:BZ37"/>
    <mergeCell ref="CF36:CG37"/>
    <mergeCell ref="CM36:CN37"/>
    <mergeCell ref="AK29:AO30"/>
    <mergeCell ref="AK31:AL32"/>
    <mergeCell ref="AO34:BD34"/>
    <mergeCell ref="BG34:BN34"/>
    <mergeCell ref="BQ34:BU34"/>
    <mergeCell ref="BX34:CB34"/>
    <mergeCell ref="AX17:AX19"/>
    <mergeCell ref="AY17:AY19"/>
    <mergeCell ref="AZ17:AZ19"/>
    <mergeCell ref="BA17:BA19"/>
    <mergeCell ref="A20:BA20"/>
    <mergeCell ref="A21:P22"/>
    <mergeCell ref="AR17:AR19"/>
    <mergeCell ref="AS17:AS19"/>
    <mergeCell ref="AT17:AT19"/>
    <mergeCell ref="K26:L27"/>
    <mergeCell ref="V26:W27"/>
    <mergeCell ref="AD26:AE27"/>
    <mergeCell ref="AK26:AL27"/>
    <mergeCell ref="AR26:AS27"/>
    <mergeCell ref="AY26:AZ27"/>
    <mergeCell ref="J23:N24"/>
    <mergeCell ref="S23:Z24"/>
    <mergeCell ref="AC23:AG24"/>
    <mergeCell ref="AJ23:AN24"/>
    <mergeCell ref="AQ23:AU24"/>
    <mergeCell ref="AX23:BA24"/>
    <mergeCell ref="AU17:AU19"/>
    <mergeCell ref="AV17:AV19"/>
    <mergeCell ref="AW17:AW19"/>
    <mergeCell ref="AL17:AL19"/>
    <mergeCell ref="AM17:AM19"/>
    <mergeCell ref="AN17:AN19"/>
    <mergeCell ref="AO17:AO19"/>
    <mergeCell ref="AP17:AP19"/>
    <mergeCell ref="AQ17:AQ19"/>
    <mergeCell ref="AF17:AF19"/>
    <mergeCell ref="AG17:AG19"/>
    <mergeCell ref="AH17:AH19"/>
    <mergeCell ref="AI17:AI19"/>
    <mergeCell ref="AJ17:AJ19"/>
    <mergeCell ref="AK17:AK19"/>
    <mergeCell ref="Z17:Z19"/>
    <mergeCell ref="AA17:AA19"/>
    <mergeCell ref="AB17:AB19"/>
    <mergeCell ref="AC17:AC19"/>
    <mergeCell ref="AD17:AD19"/>
    <mergeCell ref="AE17:AE19"/>
    <mergeCell ref="T17:T19"/>
    <mergeCell ref="U17:U19"/>
    <mergeCell ref="V17:V19"/>
    <mergeCell ref="W17:W19"/>
    <mergeCell ref="X17:X19"/>
    <mergeCell ref="Y17:Y19"/>
    <mergeCell ref="N17:N19"/>
    <mergeCell ref="O17:O19"/>
    <mergeCell ref="P17:P19"/>
    <mergeCell ref="Q17:Q19"/>
    <mergeCell ref="R17:R19"/>
    <mergeCell ref="S17:S19"/>
    <mergeCell ref="H17:H19"/>
    <mergeCell ref="I17:I19"/>
    <mergeCell ref="J17:J19"/>
    <mergeCell ref="K17:K19"/>
    <mergeCell ref="L17:L19"/>
    <mergeCell ref="M17:M19"/>
    <mergeCell ref="AZ13:AZ15"/>
    <mergeCell ref="BA13:BA15"/>
    <mergeCell ref="A16:BA16"/>
    <mergeCell ref="A17:A19"/>
    <mergeCell ref="B17:B19"/>
    <mergeCell ref="C17:C19"/>
    <mergeCell ref="D17:D19"/>
    <mergeCell ref="E17:E19"/>
    <mergeCell ref="F17:F19"/>
    <mergeCell ref="G17:G19"/>
    <mergeCell ref="AT13:AT15"/>
    <mergeCell ref="AU13:AU15"/>
    <mergeCell ref="AV13:AV15"/>
    <mergeCell ref="AW13:AW15"/>
    <mergeCell ref="AX13:AX15"/>
    <mergeCell ref="AY13:AY15"/>
    <mergeCell ref="AN13:AN15"/>
    <mergeCell ref="AO13:AO15"/>
    <mergeCell ref="AP13:AP15"/>
    <mergeCell ref="AQ13:AQ15"/>
    <mergeCell ref="AR13:AR15"/>
    <mergeCell ref="AS13:AS15"/>
    <mergeCell ref="AH13:AH15"/>
    <mergeCell ref="AI13:AI15"/>
    <mergeCell ref="AJ13:AJ15"/>
    <mergeCell ref="AK13:AK15"/>
    <mergeCell ref="AL13:AL15"/>
    <mergeCell ref="AM13:AM15"/>
    <mergeCell ref="AD13:AD15"/>
    <mergeCell ref="AE13:AE15"/>
    <mergeCell ref="AF13:AF15"/>
    <mergeCell ref="AG13:AG15"/>
    <mergeCell ref="V13:V15"/>
    <mergeCell ref="W13:W15"/>
    <mergeCell ref="X13:X15"/>
    <mergeCell ref="Y13:Y15"/>
    <mergeCell ref="Z13:Z15"/>
    <mergeCell ref="AA13:AA15"/>
    <mergeCell ref="A12:BA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P13:P15"/>
    <mergeCell ref="Q13:Q15"/>
    <mergeCell ref="R13:R15"/>
    <mergeCell ref="S13:S15"/>
    <mergeCell ref="T13:T15"/>
    <mergeCell ref="U13:U15"/>
    <mergeCell ref="J13:J15"/>
    <mergeCell ref="K13:K15"/>
    <mergeCell ref="L13:L15"/>
    <mergeCell ref="M13:M15"/>
    <mergeCell ref="N13:N15"/>
    <mergeCell ref="O13:O15"/>
    <mergeCell ref="AB13:AB15"/>
    <mergeCell ref="AC13:AC15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F9:F11"/>
    <mergeCell ref="G9:G11"/>
    <mergeCell ref="H9:H11"/>
    <mergeCell ref="I9:I11"/>
    <mergeCell ref="J9:J11"/>
    <mergeCell ref="K9:K11"/>
    <mergeCell ref="AX5:AX6"/>
    <mergeCell ref="AY5:AY6"/>
    <mergeCell ref="AZ5:AZ6"/>
    <mergeCell ref="BA5:BA6"/>
    <mergeCell ref="A8:BA8"/>
    <mergeCell ref="A9:A11"/>
    <mergeCell ref="B9:B11"/>
    <mergeCell ref="C9:C11"/>
    <mergeCell ref="D9:D11"/>
    <mergeCell ref="E9:E11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O4:AR4"/>
    <mergeCell ref="AT4:AV4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AX4:BA4"/>
    <mergeCell ref="B5:B6"/>
    <mergeCell ref="C5:C6"/>
    <mergeCell ref="D5:D6"/>
    <mergeCell ref="E5:E6"/>
    <mergeCell ref="F5:F6"/>
    <mergeCell ref="G5:G6"/>
    <mergeCell ref="A2:BA2"/>
    <mergeCell ref="A4:A7"/>
    <mergeCell ref="B4:E4"/>
    <mergeCell ref="G4:I4"/>
    <mergeCell ref="K4:N4"/>
    <mergeCell ref="O4:R4"/>
    <mergeCell ref="T4:V4"/>
    <mergeCell ref="X4:Z4"/>
    <mergeCell ref="AB4:AE4"/>
    <mergeCell ref="AG4:AI4"/>
    <mergeCell ref="H5:H6"/>
    <mergeCell ref="I5:I6"/>
    <mergeCell ref="J5:J6"/>
    <mergeCell ref="K5:K6"/>
    <mergeCell ref="L5:L6"/>
    <mergeCell ref="M5:M6"/>
    <mergeCell ref="AK4:AM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colBreaks count="1" manualBreakCount="1"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 </vt:lpstr>
      <vt:lpstr>график</vt:lpstr>
      <vt:lpstr>пояснительная записка</vt:lpstr>
      <vt:lpstr>уч план</vt:lpstr>
      <vt:lpstr>кабинеты</vt:lpstr>
      <vt:lpstr>практика</vt:lpstr>
      <vt:lpstr>график 3  курс </vt:lpstr>
      <vt:lpstr>график2 курс </vt:lpstr>
      <vt:lpstr>график!Область_печати</vt:lpstr>
      <vt:lpstr>'график 3  курс '!Область_печати</vt:lpstr>
      <vt:lpstr>'график2 курс '!Область_печати</vt:lpstr>
      <vt:lpstr>практика!Область_печати</vt:lpstr>
      <vt:lpstr>'титул '!Область_печати</vt:lpstr>
      <vt:lpstr>'уч план'!Область_печати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pahomovalv</cp:lastModifiedBy>
  <cp:lastPrinted>2020-07-17T07:19:29Z</cp:lastPrinted>
  <dcterms:created xsi:type="dcterms:W3CDTF">2005-01-19T10:32:31Z</dcterms:created>
  <dcterms:modified xsi:type="dcterms:W3CDTF">2021-05-31T12:58:06Z</dcterms:modified>
</cp:coreProperties>
</file>