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firstSheet="2" activeTab="7"/>
  </bookViews>
  <sheets>
    <sheet name="титул " sheetId="1" r:id="rId1"/>
    <sheet name="график" sheetId="2" r:id="rId2"/>
    <sheet name="график2018-2019" sheetId="3" r:id="rId3"/>
    <sheet name="пояснительная записка" sheetId="4" r:id="rId4"/>
    <sheet name="уч план" sheetId="5" r:id="rId5"/>
    <sheet name="кабинеты" sheetId="6" r:id="rId6"/>
    <sheet name="практика" sheetId="7" r:id="rId7"/>
    <sheet name="график2019-2020" sheetId="8" r:id="rId8"/>
  </sheets>
  <definedNames>
    <definedName name="_xlnm.Print_Area" localSheetId="1">'график'!$A$1:$CO$33</definedName>
    <definedName name="_xlnm.Print_Area" localSheetId="2">'график2018-2019'!$A$1:$CO$32</definedName>
    <definedName name="_xlnm.Print_Area" localSheetId="7">'график2019-2020'!$A$1:$CO$32</definedName>
    <definedName name="_xlnm.Print_Area" localSheetId="6">'практика'!$A$1:$L$12</definedName>
    <definedName name="_xlnm.Print_Area" localSheetId="0">'титул '!$A$1:$O$30</definedName>
    <definedName name="_xlnm.Print_Area" localSheetId="4">'уч план'!$A$1:$BZ$77</definedName>
  </definedNames>
  <calcPr fullCalcOnLoad="1"/>
</workbook>
</file>

<file path=xl/sharedStrings.xml><?xml version="1.0" encoding="utf-8"?>
<sst xmlns="http://schemas.openxmlformats.org/spreadsheetml/2006/main" count="767" uniqueCount="398">
  <si>
    <t>Индекс</t>
  </si>
  <si>
    <t>в том числе</t>
  </si>
  <si>
    <t>3 курс</t>
  </si>
  <si>
    <t>Всего</t>
  </si>
  <si>
    <t>Экзаменов</t>
  </si>
  <si>
    <t>Зачётов</t>
  </si>
  <si>
    <t>лаб. раб. практич. занятия</t>
  </si>
  <si>
    <t>Распределение обязательных учебных занятий по курсам и семестрам</t>
  </si>
  <si>
    <t>2 курс</t>
  </si>
  <si>
    <t>Всего:</t>
  </si>
  <si>
    <t>Учебн. нагрузка студента (час.)</t>
  </si>
  <si>
    <t>самостоятельная</t>
  </si>
  <si>
    <t>Обязательные учебные занятия (час.)</t>
  </si>
  <si>
    <t>максимальная</t>
  </si>
  <si>
    <t>1 курс</t>
  </si>
  <si>
    <t>Учебная практика</t>
  </si>
  <si>
    <t>История</t>
  </si>
  <si>
    <t>Физическая культура</t>
  </si>
  <si>
    <t>ОП.00</t>
  </si>
  <si>
    <t>Итого:</t>
  </si>
  <si>
    <t>Дифференцированных зачетов</t>
  </si>
  <si>
    <t>Изучаемых дисциплин, междисциплинарных курсов</t>
  </si>
  <si>
    <t>УП.00</t>
  </si>
  <si>
    <t>ПП.00</t>
  </si>
  <si>
    <t>ГИА.00</t>
  </si>
  <si>
    <t>Формы промежуточной аттестации</t>
  </si>
  <si>
    <t xml:space="preserve">Наименования  циклов, дисциплин, модулей, междисциплинарных курсов </t>
  </si>
  <si>
    <t>Государственная итоговая аттестация</t>
  </si>
  <si>
    <t>Общеобразовательные учебные дисциплины</t>
  </si>
  <si>
    <t>Обязательная часть учебных циклов ППКРС и раздел "Физическая культура"</t>
  </si>
  <si>
    <t>Общепрофессиональный учебный цикл</t>
  </si>
  <si>
    <t>ОД.00</t>
  </si>
  <si>
    <t>Базовые учебные дисциплины</t>
  </si>
  <si>
    <t>Русский язык и литература</t>
  </si>
  <si>
    <t xml:space="preserve">Иностранный язык </t>
  </si>
  <si>
    <t>Основы безопасности жизнедеятельности</t>
  </si>
  <si>
    <t>Химия</t>
  </si>
  <si>
    <t>Обществознание (включая экономику и право)</t>
  </si>
  <si>
    <t>Биология</t>
  </si>
  <si>
    <t>География</t>
  </si>
  <si>
    <t>Экология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</si>
  <si>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</si>
  <si>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</si>
  <si>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</si>
  <si>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</si>
  <si>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</si>
  <si>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</si>
  <si>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</si>
  <si>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</si>
  <si>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</si>
  <si>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</si>
  <si>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 xml:space="preserve">Профильные учебные дисциплины </t>
  </si>
  <si>
    <t>Математика: алгебра, начала математического анализа, геометрия</t>
  </si>
  <si>
    <t>Информатика</t>
  </si>
  <si>
    <t>Физика</t>
  </si>
  <si>
    <t>ОУД.11</t>
  </si>
  <si>
    <t>ОУД.12</t>
  </si>
  <si>
    <t>ОУД.13</t>
  </si>
  <si>
    <t>Дополнительные учебные дисциплины</t>
  </si>
  <si>
    <t>Психология общения</t>
  </si>
  <si>
    <t>УД.01</t>
  </si>
  <si>
    <t>УД.02</t>
  </si>
  <si>
    <t>УД.03</t>
  </si>
  <si>
    <t>Основы инженерной графики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</si>
  <si>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</si>
  <si>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</si>
  <si>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</si>
  <si>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</si>
  <si>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Безопасность жизнедеятельности</t>
  </si>
  <si>
    <t>ОП.01.</t>
  </si>
  <si>
    <t>ОП.04.</t>
  </si>
  <si>
    <t>ОП.05.</t>
  </si>
  <si>
    <t>Профессиональный учебный цикл</t>
  </si>
  <si>
    <t>П.00</t>
  </si>
  <si>
    <t>ПМ.00</t>
  </si>
  <si>
    <t>Профессиональные модули</t>
  </si>
  <si>
    <t>ПМ.01</t>
  </si>
  <si>
    <t>МДК.01.01.</t>
  </si>
  <si>
    <t>МДК.01.02.</t>
  </si>
  <si>
    <t>ПМ.02</t>
  </si>
  <si>
    <t>Технология производства сварных конструкций</t>
  </si>
  <si>
    <t>МДК.02.01.</t>
  </si>
  <si>
    <t>ФК.00</t>
  </si>
  <si>
    <t>Производственная практика</t>
  </si>
  <si>
    <t xml:space="preserve">1 сем.     17 нед.    </t>
  </si>
  <si>
    <t xml:space="preserve">2 сем.     23 нед.   </t>
  </si>
  <si>
    <t xml:space="preserve">3 сем.     17 нед.    </t>
  </si>
  <si>
    <t>Подготовительно-сварочные работы и контроль качества сварных швов после сварки</t>
  </si>
  <si>
    <t>Основы технологии сварки и сварочное оборудование</t>
  </si>
  <si>
    <t>МДК.01.03.</t>
  </si>
  <si>
    <t>Подготовительные и сборочные операции перед сваркой</t>
  </si>
  <si>
    <t>МДК.01.04.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</si>
  <si>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</si>
  <si>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</si>
  <si>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</si>
  <si>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>Краевдение</t>
  </si>
  <si>
    <t>Эвенкийский язык</t>
  </si>
  <si>
    <t>ПП.01</t>
  </si>
  <si>
    <t>Производственная  практика</t>
  </si>
  <si>
    <t>6 сем.   14 нед.</t>
  </si>
  <si>
    <t>МДК.01.05.</t>
  </si>
  <si>
    <t>УТВЕРЖДАЮ</t>
  </si>
  <si>
    <t>многопрофильный техникум"</t>
  </si>
  <si>
    <t xml:space="preserve">УЧЕБНЫЙ ПЛАН </t>
  </si>
  <si>
    <r>
      <rPr>
        <b/>
        <sz val="12"/>
        <rFont val="Times New Roman"/>
        <family val="1"/>
      </rPr>
      <t xml:space="preserve">Форма обучения </t>
    </r>
    <r>
      <rPr>
        <sz val="12"/>
        <rFont val="Times New Roman"/>
        <family val="1"/>
      </rPr>
      <t>- очная</t>
    </r>
  </si>
  <si>
    <t>Нормативный срок обучения - 2 года 10 месяцев</t>
  </si>
  <si>
    <t>на базе основного  общего образования</t>
  </si>
  <si>
    <t>с получением среднего общего образования</t>
  </si>
  <si>
    <t>профиль: технический</t>
  </si>
  <si>
    <t>1. Сводные данные по бюджету времени (в неделях)</t>
  </si>
  <si>
    <t>Курсы</t>
  </si>
  <si>
    <t>Промежуточная аттестация</t>
  </si>
  <si>
    <t>Государственнаая итоговая аттестация</t>
  </si>
  <si>
    <t>Каникулы</t>
  </si>
  <si>
    <t xml:space="preserve">1 курс </t>
  </si>
  <si>
    <t>ИТОГО</t>
  </si>
  <si>
    <t>1.1. Типовой график учебного процесса</t>
  </si>
  <si>
    <t>нед.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</si>
  <si>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</si>
  <si>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</si>
  <si>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</si>
  <si>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</si>
  <si>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</si>
  <si>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</si>
  <si>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</si>
  <si>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</si>
  <si>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</si>
  <si>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</si>
  <si>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</si>
  <si>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</si>
  <si>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6 12</t>
  </si>
  <si>
    <t>13 19</t>
  </si>
  <si>
    <t>20 26</t>
  </si>
  <si>
    <t>10 16</t>
  </si>
  <si>
    <t>17 23</t>
  </si>
  <si>
    <t>5 11</t>
  </si>
  <si>
    <t>12 18</t>
  </si>
  <si>
    <t>19 25</t>
  </si>
  <si>
    <t>16 22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</si>
  <si>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</si>
  <si>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</si>
  <si>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</si>
  <si>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</si>
  <si>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</si>
  <si>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</si>
  <si>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</si>
  <si>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</si>
  <si>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</si>
  <si>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</si>
  <si>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</si>
  <si>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</si>
  <si>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</si>
  <si>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</si>
  <si>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</si>
  <si>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</si>
  <si>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</si>
  <si>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</si>
  <si>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</si>
  <si>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</si>
  <si>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</si>
  <si>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</si>
  <si>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</si>
  <si>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</si>
  <si>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</si>
  <si>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</si>
  <si>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</si>
  <si>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</si>
  <si>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</si>
  <si>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</si>
  <si>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</si>
  <si>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</si>
  <si>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</si>
  <si>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</si>
  <si>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</si>
  <si>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</si>
  <si>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</si>
  <si>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</si>
  <si>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</si>
  <si>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</si>
  <si>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</si>
  <si>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</si>
  <si>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</si>
  <si>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Курс</t>
  </si>
  <si>
    <t>I</t>
  </si>
  <si>
    <t>К</t>
  </si>
  <si>
    <t>Э</t>
  </si>
  <si>
    <t>II</t>
  </si>
  <si>
    <t>III</t>
  </si>
  <si>
    <t>А</t>
  </si>
  <si>
    <t>Условные обозначения</t>
  </si>
  <si>
    <t xml:space="preserve">Учебная практика проводимая непрерывно </t>
  </si>
  <si>
    <t xml:space="preserve">Каникулы </t>
  </si>
  <si>
    <t>Производственная практика, проводимая концентрированно</t>
  </si>
  <si>
    <t>Государственная (итоговая) аттестация</t>
  </si>
  <si>
    <t>П</t>
  </si>
  <si>
    <t>3. Перечень кабинетов, лабораторий, матерских для подготовки</t>
  </si>
  <si>
    <t>№</t>
  </si>
  <si>
    <t>Наименование</t>
  </si>
  <si>
    <t>Кабинеты</t>
  </si>
  <si>
    <t>Спортивный комплекс</t>
  </si>
  <si>
    <t>Спортивный зал (договор аренды)</t>
  </si>
  <si>
    <t xml:space="preserve">Открытый стадион </t>
  </si>
  <si>
    <t>Залы</t>
  </si>
  <si>
    <t>Библиотека с читальным залом с выходом в Интернет</t>
  </si>
  <si>
    <t xml:space="preserve">Квалификация: сварщик ручной дуговой сварки 
плавящимся покрытым электродом
</t>
  </si>
  <si>
    <t xml:space="preserve"> "Эвенкийский многопрофильный техникум"</t>
  </si>
  <si>
    <t>ОП.02.</t>
  </si>
  <si>
    <t xml:space="preserve">4 сем.     22 нед.   </t>
  </si>
  <si>
    <t>6 сем.   7нед.</t>
  </si>
  <si>
    <t>5 сем.               16 нед.</t>
  </si>
  <si>
    <t>Профессиональный модуль, в рамках которого проводится практика</t>
  </si>
  <si>
    <t>Наименование практики</t>
  </si>
  <si>
    <t>Условия реализации</t>
  </si>
  <si>
    <t>Семестр</t>
  </si>
  <si>
    <t>Длительность в часах</t>
  </si>
  <si>
    <t>концентрированно</t>
  </si>
  <si>
    <t>производственная практика</t>
  </si>
  <si>
    <t xml:space="preserve">ИТОГО </t>
  </si>
  <si>
    <t>1   4</t>
  </si>
  <si>
    <t>26 2</t>
  </si>
  <si>
    <t>3    9</t>
  </si>
  <si>
    <t>24  30</t>
  </si>
  <si>
    <t>31      6</t>
  </si>
  <si>
    <t>7 13</t>
  </si>
  <si>
    <t>14 20</t>
  </si>
  <si>
    <t>21 27</t>
  </si>
  <si>
    <t>28 4</t>
  </si>
  <si>
    <t xml:space="preserve">5 11 </t>
  </si>
  <si>
    <t xml:space="preserve">26   1  </t>
  </si>
  <si>
    <t>2   8</t>
  </si>
  <si>
    <t>9  15</t>
  </si>
  <si>
    <t xml:space="preserve">23 29  </t>
  </si>
  <si>
    <t>30           5</t>
  </si>
  <si>
    <t>20  26</t>
  </si>
  <si>
    <t>27       5</t>
  </si>
  <si>
    <t>27  2</t>
  </si>
  <si>
    <t>1   7</t>
  </si>
  <si>
    <t>8   14</t>
  </si>
  <si>
    <t>15   21</t>
  </si>
  <si>
    <t>22   28</t>
  </si>
  <si>
    <t>29    4</t>
  </si>
  <si>
    <t>5   11</t>
  </si>
  <si>
    <t>12   18</t>
  </si>
  <si>
    <t>19    25</t>
  </si>
  <si>
    <t>26   2</t>
  </si>
  <si>
    <t>3   9</t>
  </si>
  <si>
    <t>10    16</t>
  </si>
  <si>
    <t>17    23</t>
  </si>
  <si>
    <t>24   30</t>
  </si>
  <si>
    <t>31    6</t>
  </si>
  <si>
    <t>7    13</t>
  </si>
  <si>
    <t>14    20</t>
  </si>
  <si>
    <t>21    27</t>
  </si>
  <si>
    <t>Учебная практика проводимая рассредоточенно</t>
  </si>
  <si>
    <t>ОУ</t>
  </si>
  <si>
    <t xml:space="preserve">Лаборатории </t>
  </si>
  <si>
    <t>Технической графики</t>
  </si>
  <si>
    <t>Безопасности жизнедеятельности и охраны труда</t>
  </si>
  <si>
    <t>Теоретических основ сварки и резки металлов</t>
  </si>
  <si>
    <t>Материаловедения</t>
  </si>
  <si>
    <t>Электротехники и сварного оборудования</t>
  </si>
  <si>
    <t>испытания материалов и контроля качества сварных соединений</t>
  </si>
  <si>
    <t>Мастерские</t>
  </si>
  <si>
    <t>Слесарная</t>
  </si>
  <si>
    <t>Сварочная для сварки металлов</t>
  </si>
  <si>
    <t>Сварочная для неметаллических материалов</t>
  </si>
  <si>
    <t>Актовый зал(договор аренды)</t>
  </si>
  <si>
    <t>экзамен</t>
  </si>
  <si>
    <t>зачет</t>
  </si>
  <si>
    <t>дифференцировааный зачетв</t>
  </si>
  <si>
    <t>основы предпринимательской деятельности</t>
  </si>
  <si>
    <t>основы энергосбережения</t>
  </si>
  <si>
    <t>Автоматизация производства</t>
  </si>
  <si>
    <t>Всего теоретическое обучение</t>
  </si>
  <si>
    <t>УД.04</t>
  </si>
  <si>
    <t>Эффективное поведение на рынке труда</t>
  </si>
  <si>
    <t>лекций, уроков</t>
  </si>
  <si>
    <t>1,2,3,4</t>
  </si>
  <si>
    <t>4 кв</t>
  </si>
  <si>
    <t>6 кв</t>
  </si>
  <si>
    <t>ПМ вар 112</t>
  </si>
  <si>
    <t>вар 3 ОП 104</t>
  </si>
  <si>
    <t>У</t>
  </si>
  <si>
    <t>Военные сборы</t>
  </si>
  <si>
    <t>С</t>
  </si>
  <si>
    <t xml:space="preserve">учебная практика </t>
  </si>
  <si>
    <t xml:space="preserve">Учебная практика </t>
  </si>
  <si>
    <t>Обучение по дисциплинам и междисциплинарным курсам,модулям</t>
  </si>
  <si>
    <r>
      <t xml:space="preserve">Консультации 4 часа на каждого  обучающегося на каждый учебный  год, в том числев период реализации образовательной программы среднего общего образования.                  
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Государственная итоговая аттестация (выпускная квалификационная работа):
</t>
    </r>
    <r>
      <rPr>
        <sz val="12"/>
        <rFont val="Times New Roman"/>
        <family val="1"/>
      </rPr>
      <t>выпускная практическая квалификационная работа и письменная экзаменационная работа (3 недели)</t>
    </r>
    <r>
      <rPr>
        <b/>
        <sz val="12"/>
        <rFont val="Times New Roman"/>
        <family val="1"/>
      </rPr>
      <t xml:space="preserve">
</t>
    </r>
  </si>
  <si>
    <t>ПМ 01.одготовительно-сварочные работы и контроль качества сварных швов после сварки</t>
  </si>
  <si>
    <t>ПМ 02.Ручная дуговая сварка (наплавка, резка) плавящимся покрытым электродом</t>
  </si>
  <si>
    <t>5. Пояснительная записка</t>
  </si>
  <si>
    <t>период обучения: 2017-2020 г.г</t>
  </si>
  <si>
    <t>Тир (место для стрельбы) (договор аренды)</t>
  </si>
  <si>
    <t>2,3,4</t>
  </si>
  <si>
    <t>4,5,6</t>
  </si>
  <si>
    <t>по основной профессиональной образовательной программе среднего профессионального образования -</t>
  </si>
  <si>
    <t>программе подготовки квалифицированных рабочих, служащих</t>
  </si>
  <si>
    <t>УП.01</t>
  </si>
  <si>
    <t>УП.02</t>
  </si>
  <si>
    <t>ПП.02</t>
  </si>
  <si>
    <t>у</t>
  </si>
  <si>
    <t>ОП.07.вар.</t>
  </si>
  <si>
    <t>ОП.08.вар.</t>
  </si>
  <si>
    <t>Нормативно-техническая докуменитация и система аттестации</t>
  </si>
  <si>
    <t>ОП.03.</t>
  </si>
  <si>
    <t>2018-2019</t>
  </si>
  <si>
    <t>10   14</t>
  </si>
  <si>
    <t>17   21</t>
  </si>
  <si>
    <t>24 28</t>
  </si>
  <si>
    <t>1    5</t>
  </si>
  <si>
    <t>8    12</t>
  </si>
  <si>
    <t>15 19</t>
  </si>
  <si>
    <t>22 26</t>
  </si>
  <si>
    <t>29  2</t>
  </si>
  <si>
    <t>5      9</t>
  </si>
  <si>
    <t>12  16</t>
  </si>
  <si>
    <t>19 23</t>
  </si>
  <si>
    <t>26 30</t>
  </si>
  <si>
    <t>3 7</t>
  </si>
  <si>
    <t>10    14</t>
  </si>
  <si>
    <t>17 21</t>
  </si>
  <si>
    <t xml:space="preserve">31   4 </t>
  </si>
  <si>
    <t>7   11</t>
  </si>
  <si>
    <t>14  18</t>
  </si>
  <si>
    <t>21 25</t>
  </si>
  <si>
    <t>28 1</t>
  </si>
  <si>
    <t>4          8</t>
  </si>
  <si>
    <t>11 15</t>
  </si>
  <si>
    <t>18 22</t>
  </si>
  <si>
    <t>25  1</t>
  </si>
  <si>
    <t>4     8</t>
  </si>
  <si>
    <t>25 29</t>
  </si>
  <si>
    <t>1 5</t>
  </si>
  <si>
    <t>28  3</t>
  </si>
  <si>
    <t>6   10</t>
  </si>
  <si>
    <t>13   17</t>
  </si>
  <si>
    <t>20   24</t>
  </si>
  <si>
    <t>27   31</t>
  </si>
  <si>
    <t>3   7</t>
  </si>
  <si>
    <t>17  21</t>
  </si>
  <si>
    <t>24    28</t>
  </si>
  <si>
    <t>1   5</t>
  </si>
  <si>
    <t>8   12</t>
  </si>
  <si>
    <t>15    19</t>
  </si>
  <si>
    <t>22    26</t>
  </si>
  <si>
    <t>5    9</t>
  </si>
  <si>
    <t>12    16</t>
  </si>
  <si>
    <t>19   23</t>
  </si>
  <si>
    <t>26    30</t>
  </si>
  <si>
    <t>3     8</t>
  </si>
  <si>
    <t>15.01.05 Сварщик (ручной и частично механизированной сварки (наплавки))</t>
  </si>
  <si>
    <t>2. План учебного процесса ППКРС  15.01.05 Сварщик (ручной и частично механизированной сварки (наплавки))</t>
  </si>
  <si>
    <t>4.Практика по профессии   15.01.05 Сварщик (ручной и частично механизированной сварки (наплавки))</t>
  </si>
  <si>
    <t>ОП.06.</t>
  </si>
  <si>
    <t>ОП.09.вар.</t>
  </si>
  <si>
    <t xml:space="preserve">Краевого государственного бюджетного профессионального образовательного учреждения </t>
  </si>
  <si>
    <t xml:space="preserve">Директор КГБПОУ "Эвенкийский </t>
  </si>
  <si>
    <t>2019-2020</t>
  </si>
  <si>
    <t xml:space="preserve">_______________Л.В. Паникаровская </t>
  </si>
  <si>
    <t>" 30  "   августа        2019 года</t>
  </si>
  <si>
    <t>Приказ №     от 30.08.2019г.</t>
  </si>
  <si>
    <t>2          6</t>
  </si>
  <si>
    <t>9     13</t>
  </si>
  <si>
    <t>16 20</t>
  </si>
  <si>
    <t>23 27</t>
  </si>
  <si>
    <t>30 4</t>
  </si>
  <si>
    <t>7    11</t>
  </si>
  <si>
    <t>14 18</t>
  </si>
  <si>
    <t>28  01</t>
  </si>
  <si>
    <t>4      8</t>
  </si>
  <si>
    <t>02 06</t>
  </si>
  <si>
    <t xml:space="preserve">09 13 </t>
  </si>
  <si>
    <t xml:space="preserve">30   03  </t>
  </si>
  <si>
    <t>06   10</t>
  </si>
  <si>
    <t>13  17</t>
  </si>
  <si>
    <t>20 24</t>
  </si>
  <si>
    <t xml:space="preserve">27 31  </t>
  </si>
  <si>
    <t>03          07</t>
  </si>
  <si>
    <t>10 14</t>
  </si>
  <si>
    <t>17    21</t>
  </si>
  <si>
    <t>24  28</t>
  </si>
  <si>
    <t>02   06</t>
  </si>
  <si>
    <t>09  13</t>
  </si>
  <si>
    <t>30  03</t>
  </si>
  <si>
    <t>06    10</t>
  </si>
  <si>
    <t>13 17</t>
  </si>
  <si>
    <t>27 01</t>
  </si>
  <si>
    <t>04  08</t>
  </si>
  <si>
    <t>11   15</t>
  </si>
  <si>
    <t>18  22</t>
  </si>
  <si>
    <t>25   29</t>
  </si>
  <si>
    <t>01    05</t>
  </si>
  <si>
    <t>08  12</t>
  </si>
  <si>
    <t>15  19</t>
  </si>
  <si>
    <t>29   03</t>
  </si>
  <si>
    <t>20    24</t>
  </si>
  <si>
    <t>03 07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</si>
</sst>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u val="single"/>
      <sz val="12"/>
      <name val="Times New Roman"/>
      <family val="1"/>
    </font>
    <font>
      <b/>
      <sz val="16"/>
      <name val="Arial Cyr"/>
      <family val="0"/>
    </font>
    <font>
      <sz val="16"/>
      <name val="Arial Cyr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sz val="10"/>
      <name val="Arial Cyr"/>
      <family val="0"/>
    </font>
    <font>
      <sz val="13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 style="thin"/>
      <top style="medium"/>
      <bottom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6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15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top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19" fillId="33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2" fillId="33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0" fontId="12" fillId="33" borderId="13" xfId="0" applyNumberFormat="1" applyFont="1" applyFill="1" applyBorder="1" applyAlignment="1" applyProtection="1">
      <alignment horizontal="center" vertical="top"/>
      <protection/>
    </xf>
    <xf numFmtId="0" fontId="12" fillId="33" borderId="11" xfId="0" applyNumberFormat="1" applyFont="1" applyFill="1" applyBorder="1" applyAlignment="1" applyProtection="1">
      <alignment horizontal="center" vertical="center"/>
      <protection/>
    </xf>
    <xf numFmtId="0" fontId="15" fillId="34" borderId="13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13" fillId="34" borderId="13" xfId="0" applyNumberFormat="1" applyFont="1" applyFill="1" applyBorder="1" applyAlignment="1" applyProtection="1">
      <alignment horizontal="center" vertical="center"/>
      <protection/>
    </xf>
    <xf numFmtId="0" fontId="13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54" applyFont="1">
      <alignment/>
      <protection/>
    </xf>
    <xf numFmtId="0" fontId="26" fillId="0" borderId="0" xfId="54">
      <alignment/>
      <protection/>
    </xf>
    <xf numFmtId="0" fontId="9" fillId="0" borderId="0" xfId="54" applyFont="1">
      <alignment/>
      <protection/>
    </xf>
    <xf numFmtId="0" fontId="7" fillId="0" borderId="10" xfId="54" applyFont="1" applyBorder="1" applyAlignment="1">
      <alignment vertical="top"/>
      <protection/>
    </xf>
    <xf numFmtId="0" fontId="7" fillId="0" borderId="24" xfId="54" applyFont="1" applyBorder="1" applyAlignment="1">
      <alignment horizontal="center"/>
      <protection/>
    </xf>
    <xf numFmtId="0" fontId="7" fillId="0" borderId="16" xfId="54" applyFont="1" applyBorder="1" applyAlignment="1">
      <alignment horizontal="center"/>
      <protection/>
    </xf>
    <xf numFmtId="0" fontId="7" fillId="0" borderId="25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49" fontId="7" fillId="0" borderId="24" xfId="54" applyNumberFormat="1" applyFont="1" applyBorder="1" applyAlignment="1">
      <alignment horizontal="center"/>
      <protection/>
    </xf>
    <xf numFmtId="49" fontId="7" fillId="0" borderId="16" xfId="54" applyNumberFormat="1" applyFont="1" applyBorder="1" applyAlignment="1">
      <alignment horizontal="center"/>
      <protection/>
    </xf>
    <xf numFmtId="49" fontId="7" fillId="0" borderId="25" xfId="54" applyNumberFormat="1" applyFont="1" applyBorder="1" applyAlignment="1">
      <alignment horizontal="center"/>
      <protection/>
    </xf>
    <xf numFmtId="49" fontId="7" fillId="0" borderId="15" xfId="54" applyNumberFormat="1" applyFont="1" applyBorder="1" applyAlignment="1">
      <alignment horizontal="center"/>
      <protection/>
    </xf>
    <xf numFmtId="49" fontId="7" fillId="0" borderId="17" xfId="54" applyNumberFormat="1" applyFont="1" applyBorder="1" applyAlignment="1">
      <alignment horizontal="center"/>
      <protection/>
    </xf>
    <xf numFmtId="49" fontId="7" fillId="0" borderId="10" xfId="54" applyNumberFormat="1" applyFont="1" applyBorder="1" applyAlignment="1">
      <alignment horizontal="center"/>
      <protection/>
    </xf>
    <xf numFmtId="0" fontId="7" fillId="0" borderId="13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0" fillId="0" borderId="0" xfId="53" applyFont="1" applyBorder="1" applyAlignment="1">
      <alignment/>
      <protection/>
    </xf>
    <xf numFmtId="0" fontId="10" fillId="0" borderId="13" xfId="5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12" fillId="33" borderId="11" xfId="0" applyNumberFormat="1" applyFont="1" applyFill="1" applyBorder="1" applyAlignment="1" applyProtection="1">
      <alignment horizontal="center" vertical="top"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12" fillId="0" borderId="26" xfId="0" applyFont="1" applyFill="1" applyBorder="1" applyAlignment="1">
      <alignment horizontal="center"/>
    </xf>
    <xf numFmtId="0" fontId="15" fillId="0" borderId="13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2" fillId="0" borderId="13" xfId="0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33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12" fillId="35" borderId="13" xfId="0" applyNumberFormat="1" applyFont="1" applyFill="1" applyBorder="1" applyAlignment="1" applyProtection="1">
      <alignment horizontal="center" vertical="center"/>
      <protection/>
    </xf>
    <xf numFmtId="0" fontId="12" fillId="35" borderId="13" xfId="0" applyNumberFormat="1" applyFont="1" applyFill="1" applyBorder="1" applyAlignment="1" applyProtection="1">
      <alignment horizontal="center" vertical="top"/>
      <protection/>
    </xf>
    <xf numFmtId="0" fontId="11" fillId="36" borderId="13" xfId="0" applyNumberFormat="1" applyFont="1" applyFill="1" applyBorder="1" applyAlignment="1" applyProtection="1">
      <alignment horizontal="left" vertical="top" wrapText="1"/>
      <protection/>
    </xf>
    <xf numFmtId="0" fontId="15" fillId="35" borderId="13" xfId="0" applyNumberFormat="1" applyFont="1" applyFill="1" applyBorder="1" applyAlignment="1" applyProtection="1">
      <alignment horizontal="center" vertical="top"/>
      <protection/>
    </xf>
    <xf numFmtId="0" fontId="9" fillId="35" borderId="13" xfId="0" applyNumberFormat="1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72" fillId="0" borderId="13" xfId="0" applyNumberFormat="1" applyFont="1" applyFill="1" applyBorder="1" applyAlignment="1" applyProtection="1">
      <alignment horizontal="center" vertical="top" wrapText="1"/>
      <protection/>
    </xf>
    <xf numFmtId="0" fontId="73" fillId="0" borderId="13" xfId="0" applyNumberFormat="1" applyFont="1" applyFill="1" applyBorder="1" applyAlignment="1" applyProtection="1">
      <alignment horizontal="center" vertical="top" wrapText="1"/>
      <protection/>
    </xf>
    <xf numFmtId="0" fontId="74" fillId="33" borderId="13" xfId="0" applyNumberFormat="1" applyFont="1" applyFill="1" applyBorder="1" applyAlignment="1" applyProtection="1">
      <alignment horizontal="center" vertical="top" wrapText="1"/>
      <protection/>
    </xf>
    <xf numFmtId="0" fontId="74" fillId="33" borderId="13" xfId="0" applyNumberFormat="1" applyFont="1" applyFill="1" applyBorder="1" applyAlignment="1" applyProtection="1">
      <alignment horizontal="left" vertical="top" wrapText="1"/>
      <protection/>
    </xf>
    <xf numFmtId="0" fontId="72" fillId="36" borderId="13" xfId="0" applyNumberFormat="1" applyFont="1" applyFill="1" applyBorder="1" applyAlignment="1" applyProtection="1">
      <alignment horizontal="center" vertical="top" wrapText="1"/>
      <protection/>
    </xf>
    <xf numFmtId="0" fontId="75" fillId="0" borderId="13" xfId="0" applyNumberFormat="1" applyFont="1" applyFill="1" applyBorder="1" applyAlignment="1" applyProtection="1">
      <alignment horizontal="center" vertical="top" wrapText="1"/>
      <protection/>
    </xf>
    <xf numFmtId="0" fontId="75" fillId="0" borderId="13" xfId="0" applyNumberFormat="1" applyFont="1" applyFill="1" applyBorder="1" applyAlignment="1" applyProtection="1">
      <alignment horizontal="left" vertical="top" wrapText="1"/>
      <protection/>
    </xf>
    <xf numFmtId="0" fontId="72" fillId="0" borderId="13" xfId="0" applyNumberFormat="1" applyFont="1" applyFill="1" applyBorder="1" applyAlignment="1" applyProtection="1">
      <alignment horizontal="left" vertical="top" wrapText="1"/>
      <protection/>
    </xf>
    <xf numFmtId="0" fontId="74" fillId="0" borderId="13" xfId="0" applyNumberFormat="1" applyFont="1" applyFill="1" applyBorder="1" applyAlignment="1" applyProtection="1">
      <alignment horizontal="left" vertical="center" wrapText="1"/>
      <protection/>
    </xf>
    <xf numFmtId="0" fontId="72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vertical="justify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7" fillId="0" borderId="27" xfId="54" applyFont="1" applyBorder="1" applyAlignment="1">
      <alignment horizontal="center" vertical="justify" wrapText="1"/>
      <protection/>
    </xf>
    <xf numFmtId="0" fontId="7" fillId="0" borderId="40" xfId="54" applyFont="1" applyBorder="1" applyAlignment="1">
      <alignment horizontal="center" vertical="justify" wrapText="1"/>
      <protection/>
    </xf>
    <xf numFmtId="0" fontId="7" fillId="0" borderId="30" xfId="54" applyFont="1" applyBorder="1" applyAlignment="1">
      <alignment horizontal="center" vertical="top"/>
      <protection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7" fillId="0" borderId="28" xfId="54" applyFont="1" applyBorder="1" applyAlignment="1">
      <alignment horizontal="center" vertical="justify" wrapText="1"/>
      <protection/>
    </xf>
    <xf numFmtId="0" fontId="7" fillId="0" borderId="41" xfId="54" applyFont="1" applyBorder="1" applyAlignment="1">
      <alignment horizontal="center" vertical="justify" wrapText="1"/>
      <protection/>
    </xf>
    <xf numFmtId="0" fontId="7" fillId="0" borderId="26" xfId="54" applyFont="1" applyBorder="1" applyAlignment="1">
      <alignment horizontal="center" vertical="justify" wrapText="1"/>
      <protection/>
    </xf>
    <xf numFmtId="0" fontId="7" fillId="0" borderId="42" xfId="54" applyFont="1" applyBorder="1" applyAlignment="1">
      <alignment horizontal="center" vertical="justify" wrapText="1"/>
      <protection/>
    </xf>
    <xf numFmtId="0" fontId="7" fillId="0" borderId="43" xfId="54" applyFont="1" applyBorder="1" applyAlignment="1">
      <alignment horizontal="center" vertical="justify" wrapText="1"/>
      <protection/>
    </xf>
    <xf numFmtId="0" fontId="7" fillId="0" borderId="44" xfId="54" applyFont="1" applyBorder="1" applyAlignment="1">
      <alignment horizontal="center" vertical="justify" wrapText="1"/>
      <protection/>
    </xf>
    <xf numFmtId="0" fontId="6" fillId="0" borderId="45" xfId="54" applyFont="1" applyBorder="1" applyAlignment="1">
      <alignment horizontal="left"/>
      <protection/>
    </xf>
    <xf numFmtId="0" fontId="6" fillId="0" borderId="0" xfId="54" applyFont="1" applyBorder="1" applyAlignment="1">
      <alignment horizontal="left"/>
      <protection/>
    </xf>
    <xf numFmtId="0" fontId="6" fillId="0" borderId="46" xfId="54" applyFont="1" applyBorder="1" applyAlignment="1">
      <alignment horizontal="left"/>
      <protection/>
    </xf>
    <xf numFmtId="0" fontId="6" fillId="0" borderId="47" xfId="54" applyFont="1" applyBorder="1" applyAlignment="1">
      <alignment horizontal="center" vertical="center"/>
      <protection/>
    </xf>
    <xf numFmtId="0" fontId="6" fillId="0" borderId="21" xfId="54" applyFont="1" applyBorder="1" applyAlignment="1">
      <alignment horizontal="center" vertical="center"/>
      <protection/>
    </xf>
    <xf numFmtId="0" fontId="6" fillId="0" borderId="48" xfId="54" applyFont="1" applyBorder="1" applyAlignment="1">
      <alignment horizontal="center" vertical="center"/>
      <protection/>
    </xf>
    <xf numFmtId="0" fontId="5" fillId="0" borderId="49" xfId="54" applyFont="1" applyBorder="1" applyAlignment="1">
      <alignment horizontal="center" vertical="center" wrapText="1"/>
      <protection/>
    </xf>
    <xf numFmtId="0" fontId="5" fillId="0" borderId="35" xfId="54" applyFont="1" applyBorder="1" applyAlignment="1">
      <alignment horizontal="center" vertical="center" wrapText="1"/>
      <protection/>
    </xf>
    <xf numFmtId="0" fontId="5" fillId="0" borderId="50" xfId="54" applyFont="1" applyBorder="1" applyAlignment="1">
      <alignment horizontal="center" vertical="center" wrapText="1"/>
      <protection/>
    </xf>
    <xf numFmtId="0" fontId="5" fillId="0" borderId="51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5" fillId="0" borderId="52" xfId="54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/>
    </xf>
    <xf numFmtId="0" fontId="7" fillId="0" borderId="43" xfId="54" applyFont="1" applyBorder="1" applyAlignment="1">
      <alignment horizontal="center" vertical="center"/>
      <protection/>
    </xf>
    <xf numFmtId="0" fontId="7" fillId="0" borderId="53" xfId="54" applyFont="1" applyBorder="1" applyAlignment="1">
      <alignment horizontal="center" vertical="center"/>
      <protection/>
    </xf>
    <xf numFmtId="0" fontId="7" fillId="0" borderId="44" xfId="54" applyFont="1" applyBorder="1" applyAlignment="1">
      <alignment horizontal="center" vertical="center"/>
      <protection/>
    </xf>
    <xf numFmtId="0" fontId="7" fillId="0" borderId="54" xfId="54" applyFont="1" applyBorder="1" applyAlignment="1">
      <alignment horizontal="center" vertical="top"/>
      <protection/>
    </xf>
    <xf numFmtId="0" fontId="7" fillId="0" borderId="55" xfId="54" applyFont="1" applyBorder="1" applyAlignment="1">
      <alignment horizontal="center" vertical="top"/>
      <protection/>
    </xf>
    <xf numFmtId="0" fontId="5" fillId="0" borderId="56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57" xfId="54" applyFont="1" applyBorder="1" applyAlignment="1">
      <alignment horizontal="center" vertical="center" wrapText="1"/>
      <protection/>
    </xf>
    <xf numFmtId="0" fontId="5" fillId="0" borderId="58" xfId="54" applyFont="1" applyBorder="1" applyAlignment="1">
      <alignment horizontal="center" vertical="center" wrapText="1"/>
      <protection/>
    </xf>
    <xf numFmtId="0" fontId="5" fillId="0" borderId="59" xfId="54" applyFont="1" applyBorder="1" applyAlignment="1">
      <alignment horizontal="center" vertical="center" wrapText="1"/>
      <protection/>
    </xf>
    <xf numFmtId="0" fontId="5" fillId="0" borderId="60" xfId="54" applyFont="1" applyBorder="1" applyAlignment="1">
      <alignment horizontal="center" vertical="center" wrapText="1"/>
      <protection/>
    </xf>
    <xf numFmtId="0" fontId="5" fillId="0" borderId="29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61" xfId="54" applyFont="1" applyBorder="1" applyAlignment="1">
      <alignment horizontal="center" vertical="center" wrapText="1"/>
      <protection/>
    </xf>
    <xf numFmtId="0" fontId="5" fillId="0" borderId="45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5" fillId="0" borderId="46" xfId="54" applyFont="1" applyBorder="1" applyAlignment="1">
      <alignment horizontal="center"/>
      <protection/>
    </xf>
    <xf numFmtId="0" fontId="5" fillId="0" borderId="49" xfId="54" applyFont="1" applyBorder="1" applyAlignment="1">
      <alignment horizontal="center" vertical="center"/>
      <protection/>
    </xf>
    <xf numFmtId="0" fontId="5" fillId="0" borderId="35" xfId="54" applyFont="1" applyBorder="1" applyAlignment="1">
      <alignment horizontal="center" vertical="center"/>
      <protection/>
    </xf>
    <xf numFmtId="0" fontId="5" fillId="0" borderId="50" xfId="54" applyFont="1" applyBorder="1" applyAlignment="1">
      <alignment horizontal="center" vertical="center"/>
      <protection/>
    </xf>
    <xf numFmtId="0" fontId="5" fillId="0" borderId="47" xfId="54" applyFont="1" applyBorder="1" applyAlignment="1">
      <alignment horizontal="center" vertical="center"/>
      <protection/>
    </xf>
    <xf numFmtId="0" fontId="5" fillId="0" borderId="21" xfId="54" applyFont="1" applyBorder="1" applyAlignment="1">
      <alignment horizontal="center" vertical="center"/>
      <protection/>
    </xf>
    <xf numFmtId="0" fontId="5" fillId="0" borderId="48" xfId="54" applyFont="1" applyBorder="1" applyAlignment="1">
      <alignment horizontal="center" vertical="center"/>
      <protection/>
    </xf>
    <xf numFmtId="0" fontId="5" fillId="0" borderId="51" xfId="54" applyFont="1" applyBorder="1" applyAlignment="1">
      <alignment horizontal="center" vertical="center"/>
      <protection/>
    </xf>
    <xf numFmtId="0" fontId="5" fillId="0" borderId="13" xfId="54" applyFont="1" applyBorder="1" applyAlignment="1">
      <alignment horizontal="center" vertical="center"/>
      <protection/>
    </xf>
    <xf numFmtId="0" fontId="5" fillId="0" borderId="52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11" xfId="54" applyFont="1" applyBorder="1" applyAlignment="1">
      <alignment horizontal="center" vertical="center"/>
      <protection/>
    </xf>
    <xf numFmtId="0" fontId="5" fillId="0" borderId="61" xfId="54" applyFont="1" applyBorder="1" applyAlignment="1">
      <alignment horizontal="center" vertical="center"/>
      <protection/>
    </xf>
    <xf numFmtId="0" fontId="5" fillId="0" borderId="62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 vertical="center"/>
      <protection/>
    </xf>
    <xf numFmtId="0" fontId="5" fillId="0" borderId="63" xfId="54" applyFont="1" applyBorder="1" applyAlignment="1">
      <alignment horizontal="center" vertical="center"/>
      <protection/>
    </xf>
    <xf numFmtId="0" fontId="5" fillId="0" borderId="45" xfId="54" applyFont="1" applyBorder="1" applyAlignment="1">
      <alignment horizontal="left"/>
      <protection/>
    </xf>
    <xf numFmtId="0" fontId="5" fillId="0" borderId="0" xfId="54" applyFont="1" applyBorder="1" applyAlignment="1">
      <alignment horizontal="left"/>
      <protection/>
    </xf>
    <xf numFmtId="0" fontId="5" fillId="0" borderId="46" xfId="54" applyFont="1" applyBorder="1" applyAlignment="1">
      <alignment horizontal="left"/>
      <protection/>
    </xf>
    <xf numFmtId="0" fontId="5" fillId="0" borderId="58" xfId="54" applyFont="1" applyBorder="1" applyAlignment="1">
      <alignment horizontal="center" vertical="center"/>
      <protection/>
    </xf>
    <xf numFmtId="0" fontId="5" fillId="0" borderId="59" xfId="54" applyFont="1" applyBorder="1" applyAlignment="1">
      <alignment horizontal="center" vertical="center"/>
      <protection/>
    </xf>
    <xf numFmtId="0" fontId="5" fillId="0" borderId="60" xfId="54" applyFont="1" applyBorder="1" applyAlignment="1">
      <alignment horizontal="center" vertical="center"/>
      <protection/>
    </xf>
    <xf numFmtId="0" fontId="5" fillId="0" borderId="56" xfId="54" applyFont="1" applyBorder="1" applyAlignment="1">
      <alignment vertical="center" wrapText="1"/>
      <protection/>
    </xf>
    <xf numFmtId="0" fontId="5" fillId="0" borderId="33" xfId="54" applyFont="1" applyBorder="1" applyAlignment="1">
      <alignment vertical="center" wrapText="1"/>
      <protection/>
    </xf>
    <xf numFmtId="0" fontId="5" fillId="0" borderId="57" xfId="54" applyFont="1" applyBorder="1" applyAlignment="1">
      <alignment vertical="center" wrapText="1"/>
      <protection/>
    </xf>
    <xf numFmtId="0" fontId="1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5" fillId="0" borderId="56" xfId="54" applyFont="1" applyBorder="1" applyAlignment="1">
      <alignment horizontal="center" vertical="center"/>
      <protection/>
    </xf>
    <xf numFmtId="0" fontId="5" fillId="0" borderId="33" xfId="54" applyFont="1" applyBorder="1" applyAlignment="1">
      <alignment horizontal="center" vertical="center"/>
      <protection/>
    </xf>
    <xf numFmtId="0" fontId="5" fillId="0" borderId="57" xfId="54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64" xfId="54" applyFont="1" applyBorder="1" applyAlignment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2" fillId="0" borderId="12" xfId="0" applyNumberFormat="1" applyFont="1" applyFill="1" applyBorder="1" applyAlignment="1" applyProtection="1">
      <alignment horizontal="center" vertical="top" wrapText="1"/>
      <protection/>
    </xf>
    <xf numFmtId="0" fontId="72" fillId="0" borderId="65" xfId="0" applyNumberFormat="1" applyFont="1" applyFill="1" applyBorder="1" applyAlignment="1" applyProtection="1">
      <alignment horizontal="center" vertical="top" wrapText="1"/>
      <protection/>
    </xf>
    <xf numFmtId="0" fontId="9" fillId="35" borderId="13" xfId="0" applyNumberFormat="1" applyFont="1" applyFill="1" applyBorder="1" applyAlignment="1" applyProtection="1">
      <alignment horizontal="center" vertical="center"/>
      <protection/>
    </xf>
    <xf numFmtId="0" fontId="9" fillId="35" borderId="33" xfId="0" applyNumberFormat="1" applyFont="1" applyFill="1" applyBorder="1" applyAlignment="1" applyProtection="1">
      <alignment horizontal="left" vertical="top" wrapText="1"/>
      <protection/>
    </xf>
    <xf numFmtId="0" fontId="9" fillId="35" borderId="34" xfId="0" applyNumberFormat="1" applyFont="1" applyFill="1" applyBorder="1" applyAlignment="1" applyProtection="1">
      <alignment horizontal="left" vertical="top" wrapText="1"/>
      <protection/>
    </xf>
    <xf numFmtId="0" fontId="9" fillId="35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center"/>
      <protection/>
    </xf>
    <xf numFmtId="0" fontId="15" fillId="0" borderId="34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/>
      <protection/>
    </xf>
    <xf numFmtId="0" fontId="9" fillId="35" borderId="13" xfId="0" applyNumberFormat="1" applyFont="1" applyFill="1" applyBorder="1" applyAlignment="1" applyProtection="1">
      <alignment horizontal="left" vertical="top"/>
      <protection/>
    </xf>
    <xf numFmtId="0" fontId="7" fillId="35" borderId="13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top"/>
      <protection/>
    </xf>
    <xf numFmtId="0" fontId="10" fillId="0" borderId="33" xfId="0" applyNumberFormat="1" applyFont="1" applyFill="1" applyBorder="1" applyAlignment="1" applyProtection="1">
      <alignment horizontal="left" vertical="top" wrapText="1"/>
      <protection/>
    </xf>
    <xf numFmtId="0" fontId="10" fillId="0" borderId="34" xfId="0" applyNumberFormat="1" applyFont="1" applyFill="1" applyBorder="1" applyAlignment="1" applyProtection="1">
      <alignment horizontal="left" vertical="top" wrapText="1"/>
      <protection/>
    </xf>
    <xf numFmtId="0" fontId="15" fillId="33" borderId="13" xfId="0" applyNumberFormat="1" applyFont="1" applyFill="1" applyBorder="1" applyAlignment="1" applyProtection="1">
      <alignment horizontal="center" vertical="center"/>
      <protection/>
    </xf>
    <xf numFmtId="0" fontId="9" fillId="35" borderId="13" xfId="0" applyNumberFormat="1" applyFont="1" applyFill="1" applyBorder="1" applyAlignment="1" applyProtection="1">
      <alignment horizontal="left" vertical="top" wrapText="1"/>
      <protection/>
    </xf>
    <xf numFmtId="0" fontId="17" fillId="35" borderId="13" xfId="0" applyNumberFormat="1" applyFont="1" applyFill="1" applyBorder="1" applyAlignment="1" applyProtection="1">
      <alignment horizontal="center" vertical="top"/>
      <protection/>
    </xf>
    <xf numFmtId="0" fontId="15" fillId="0" borderId="66" xfId="0" applyNumberFormat="1" applyFont="1" applyFill="1" applyBorder="1" applyAlignment="1" applyProtection="1">
      <alignment horizontal="center" vertical="center"/>
      <protection/>
    </xf>
    <xf numFmtId="0" fontId="15" fillId="0" borderId="67" xfId="0" applyNumberFormat="1" applyFont="1" applyFill="1" applyBorder="1" applyAlignment="1" applyProtection="1">
      <alignment horizontal="center" vertical="center"/>
      <protection/>
    </xf>
    <xf numFmtId="0" fontId="15" fillId="0" borderId="37" xfId="0" applyNumberFormat="1" applyFont="1" applyFill="1" applyBorder="1" applyAlignment="1" applyProtection="1">
      <alignment horizontal="center" vertical="center"/>
      <protection/>
    </xf>
    <xf numFmtId="0" fontId="17" fillId="0" borderId="67" xfId="0" applyNumberFormat="1" applyFont="1" applyFill="1" applyBorder="1" applyAlignment="1" applyProtection="1">
      <alignment horizontal="center" vertical="center"/>
      <protection/>
    </xf>
    <xf numFmtId="0" fontId="17" fillId="0" borderId="37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67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0" fontId="12" fillId="33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/>
      <protection/>
    </xf>
    <xf numFmtId="0" fontId="15" fillId="0" borderId="33" xfId="0" applyNumberFormat="1" applyFont="1" applyFill="1" applyBorder="1" applyAlignment="1" applyProtection="1">
      <alignment horizont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33" xfId="0" applyNumberFormat="1" applyFont="1" applyFill="1" applyBorder="1" applyAlignment="1" applyProtection="1">
      <alignment horizontal="center" vertical="center"/>
      <protection/>
    </xf>
    <xf numFmtId="0" fontId="17" fillId="0" borderId="34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top"/>
      <protection/>
    </xf>
    <xf numFmtId="0" fontId="12" fillId="0" borderId="34" xfId="0" applyNumberFormat="1" applyFont="1" applyFill="1" applyBorder="1" applyAlignment="1" applyProtection="1">
      <alignment horizontal="center" vertical="top"/>
      <protection/>
    </xf>
    <xf numFmtId="0" fontId="12" fillId="0" borderId="35" xfId="0" applyNumberFormat="1" applyFont="1" applyFill="1" applyBorder="1" applyAlignment="1" applyProtection="1">
      <alignment horizontal="center" vertical="top"/>
      <protection/>
    </xf>
    <xf numFmtId="0" fontId="17" fillId="0" borderId="35" xfId="0" applyNumberFormat="1" applyFont="1" applyFill="1" applyBorder="1" applyAlignment="1" applyProtection="1">
      <alignment horizontal="center" vertical="center"/>
      <protection/>
    </xf>
    <xf numFmtId="0" fontId="17" fillId="33" borderId="33" xfId="0" applyNumberFormat="1" applyFont="1" applyFill="1" applyBorder="1" applyAlignment="1" applyProtection="1">
      <alignment horizontal="center" vertical="center"/>
      <protection/>
    </xf>
    <xf numFmtId="0" fontId="17" fillId="33" borderId="34" xfId="0" applyNumberFormat="1" applyFont="1" applyFill="1" applyBorder="1" applyAlignment="1" applyProtection="1">
      <alignment horizontal="center" vertical="center"/>
      <protection/>
    </xf>
    <xf numFmtId="0" fontId="17" fillId="33" borderId="35" xfId="0" applyNumberFormat="1" applyFont="1" applyFill="1" applyBorder="1" applyAlignment="1" applyProtection="1">
      <alignment horizontal="center" vertical="center"/>
      <protection/>
    </xf>
    <xf numFmtId="0" fontId="15" fillId="0" borderId="68" xfId="0" applyNumberFormat="1" applyFont="1" applyFill="1" applyBorder="1" applyAlignment="1" applyProtection="1">
      <alignment horizontal="center" vertical="center"/>
      <protection/>
    </xf>
    <xf numFmtId="0" fontId="17" fillId="0" borderId="68" xfId="0" applyNumberFormat="1" applyFont="1" applyFill="1" applyBorder="1" applyAlignment="1" applyProtection="1">
      <alignment horizontal="center" vertical="center"/>
      <protection/>
    </xf>
    <xf numFmtId="0" fontId="15" fillId="0" borderId="33" xfId="0" applyNumberFormat="1" applyFont="1" applyFill="1" applyBorder="1" applyAlignment="1" applyProtection="1">
      <alignment horizontal="center" vertical="top"/>
      <protection/>
    </xf>
    <xf numFmtId="0" fontId="15" fillId="0" borderId="34" xfId="0" applyNumberFormat="1" applyFont="1" applyFill="1" applyBorder="1" applyAlignment="1" applyProtection="1">
      <alignment horizontal="center" vertical="top"/>
      <protection/>
    </xf>
    <xf numFmtId="0" fontId="15" fillId="0" borderId="14" xfId="0" applyNumberFormat="1" applyFont="1" applyFill="1" applyBorder="1" applyAlignment="1" applyProtection="1">
      <alignment horizontal="center" vertical="top"/>
      <protection/>
    </xf>
    <xf numFmtId="0" fontId="15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21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68" xfId="0" applyNumberFormat="1" applyFont="1" applyFill="1" applyBorder="1" applyAlignment="1" applyProtection="1">
      <alignment horizontal="center" vertical="top"/>
      <protection/>
    </xf>
    <xf numFmtId="0" fontId="15" fillId="0" borderId="35" xfId="0" applyNumberFormat="1" applyFont="1" applyFill="1" applyBorder="1" applyAlignment="1" applyProtection="1">
      <alignment horizontal="center" vertical="top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0" fontId="12" fillId="33" borderId="33" xfId="0" applyNumberFormat="1" applyFont="1" applyFill="1" applyBorder="1" applyAlignment="1" applyProtection="1">
      <alignment horizontal="center" vertical="center"/>
      <protection/>
    </xf>
    <xf numFmtId="0" fontId="12" fillId="33" borderId="34" xfId="0" applyNumberFormat="1" applyFont="1" applyFill="1" applyBorder="1" applyAlignment="1" applyProtection="1">
      <alignment horizontal="center" vertical="center"/>
      <protection/>
    </xf>
    <xf numFmtId="0" fontId="12" fillId="33" borderId="14" xfId="0" applyNumberFormat="1" applyFont="1" applyFill="1" applyBorder="1" applyAlignment="1" applyProtection="1">
      <alignment horizontal="center" vertical="center"/>
      <protection/>
    </xf>
    <xf numFmtId="0" fontId="12" fillId="33" borderId="13" xfId="0" applyNumberFormat="1" applyFont="1" applyFill="1" applyBorder="1" applyAlignment="1" applyProtection="1">
      <alignment horizontal="center" vertical="top"/>
      <protection/>
    </xf>
    <xf numFmtId="0" fontId="15" fillId="35" borderId="13" xfId="0" applyNumberFormat="1" applyFont="1" applyFill="1" applyBorder="1" applyAlignment="1" applyProtection="1">
      <alignment horizontal="center" vertical="top"/>
      <protection/>
    </xf>
    <xf numFmtId="0" fontId="15" fillId="34" borderId="33" xfId="0" applyNumberFormat="1" applyFont="1" applyFill="1" applyBorder="1" applyAlignment="1" applyProtection="1">
      <alignment horizontal="center" vertical="top"/>
      <protection/>
    </xf>
    <xf numFmtId="0" fontId="15" fillId="34" borderId="34" xfId="0" applyNumberFormat="1" applyFont="1" applyFill="1" applyBorder="1" applyAlignment="1" applyProtection="1">
      <alignment horizontal="center" vertical="top"/>
      <protection/>
    </xf>
    <xf numFmtId="0" fontId="15" fillId="34" borderId="14" xfId="0" applyNumberFormat="1" applyFont="1" applyFill="1" applyBorder="1" applyAlignment="1" applyProtection="1">
      <alignment horizontal="center" vertical="top"/>
      <protection/>
    </xf>
    <xf numFmtId="0" fontId="15" fillId="34" borderId="21" xfId="0" applyNumberFormat="1" applyFont="1" applyFill="1" applyBorder="1" applyAlignment="1" applyProtection="1">
      <alignment horizontal="center" vertical="top"/>
      <protection/>
    </xf>
    <xf numFmtId="0" fontId="12" fillId="33" borderId="33" xfId="0" applyNumberFormat="1" applyFont="1" applyFill="1" applyBorder="1" applyAlignment="1" applyProtection="1">
      <alignment horizontal="center" vertical="top"/>
      <protection/>
    </xf>
    <xf numFmtId="0" fontId="12" fillId="33" borderId="34" xfId="0" applyNumberFormat="1" applyFont="1" applyFill="1" applyBorder="1" applyAlignment="1" applyProtection="1">
      <alignment horizontal="center" vertical="top"/>
      <protection/>
    </xf>
    <xf numFmtId="0" fontId="12" fillId="33" borderId="35" xfId="0" applyNumberFormat="1" applyFont="1" applyFill="1" applyBorder="1" applyAlignment="1" applyProtection="1">
      <alignment horizontal="center" vertical="top"/>
      <protection/>
    </xf>
    <xf numFmtId="0" fontId="15" fillId="0" borderId="68" xfId="0" applyNumberFormat="1" applyFont="1" applyFill="1" applyBorder="1" applyAlignment="1" applyProtection="1">
      <alignment horizontal="center" vertical="top"/>
      <protection/>
    </xf>
    <xf numFmtId="0" fontId="15" fillId="0" borderId="21" xfId="0" applyNumberFormat="1" applyFont="1" applyFill="1" applyBorder="1" applyAlignment="1" applyProtection="1">
      <alignment horizontal="center" vertical="top"/>
      <protection/>
    </xf>
    <xf numFmtId="0" fontId="15" fillId="33" borderId="13" xfId="0" applyNumberFormat="1" applyFont="1" applyFill="1" applyBorder="1" applyAlignment="1" applyProtection="1">
      <alignment horizontal="center" vertical="top"/>
      <protection/>
    </xf>
    <xf numFmtId="0" fontId="12" fillId="33" borderId="14" xfId="0" applyNumberFormat="1" applyFont="1" applyFill="1" applyBorder="1" applyAlignment="1" applyProtection="1">
      <alignment horizontal="center" vertical="top"/>
      <protection/>
    </xf>
    <xf numFmtId="0" fontId="13" fillId="34" borderId="21" xfId="0" applyNumberFormat="1" applyFont="1" applyFill="1" applyBorder="1" applyAlignment="1" applyProtection="1">
      <alignment horizontal="center" vertical="center"/>
      <protection/>
    </xf>
    <xf numFmtId="0" fontId="13" fillId="34" borderId="13" xfId="0" applyNumberFormat="1" applyFont="1" applyFill="1" applyBorder="1" applyAlignment="1" applyProtection="1">
      <alignment horizontal="center" vertical="center"/>
      <protection/>
    </xf>
    <xf numFmtId="0" fontId="7" fillId="34" borderId="36" xfId="0" applyNumberFormat="1" applyFont="1" applyFill="1" applyBorder="1" applyAlignment="1" applyProtection="1">
      <alignment horizontal="center" vertical="center" wrapText="1"/>
      <protection/>
    </xf>
    <xf numFmtId="0" fontId="7" fillId="34" borderId="67" xfId="0" applyNumberFormat="1" applyFont="1" applyFill="1" applyBorder="1" applyAlignment="1" applyProtection="1">
      <alignment horizontal="center" vertical="center" wrapText="1"/>
      <protection/>
    </xf>
    <xf numFmtId="0" fontId="7" fillId="34" borderId="37" xfId="0" applyNumberFormat="1" applyFont="1" applyFill="1" applyBorder="1" applyAlignment="1" applyProtection="1">
      <alignment horizontal="center" vertical="center" wrapText="1"/>
      <protection/>
    </xf>
    <xf numFmtId="0" fontId="7" fillId="34" borderId="38" xfId="0" applyNumberFormat="1" applyFont="1" applyFill="1" applyBorder="1" applyAlignment="1" applyProtection="1">
      <alignment horizontal="center" vertical="center" wrapText="1"/>
      <protection/>
    </xf>
    <xf numFmtId="0" fontId="7" fillId="34" borderId="69" xfId="0" applyNumberFormat="1" applyFont="1" applyFill="1" applyBorder="1" applyAlignment="1" applyProtection="1">
      <alignment horizontal="center" vertical="center" wrapText="1"/>
      <protection/>
    </xf>
    <xf numFmtId="0" fontId="7" fillId="34" borderId="39" xfId="0" applyNumberFormat="1" applyFont="1" applyFill="1" applyBorder="1" applyAlignment="1" applyProtection="1">
      <alignment horizontal="center" vertical="center" wrapText="1"/>
      <protection/>
    </xf>
    <xf numFmtId="0" fontId="12" fillId="33" borderId="21" xfId="0" applyNumberFormat="1" applyFont="1" applyFill="1" applyBorder="1" applyAlignment="1" applyProtection="1">
      <alignment horizontal="center" vertical="top"/>
      <protection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11" fillId="34" borderId="70" xfId="0" applyNumberFormat="1" applyFont="1" applyFill="1" applyBorder="1" applyAlignment="1" applyProtection="1">
      <alignment horizontal="center" vertical="center" wrapText="1"/>
      <protection/>
    </xf>
    <xf numFmtId="0" fontId="11" fillId="34" borderId="71" xfId="0" applyNumberFormat="1" applyFont="1" applyFill="1" applyBorder="1" applyAlignment="1" applyProtection="1">
      <alignment horizontal="center" vertical="center" wrapText="1"/>
      <protection/>
    </xf>
    <xf numFmtId="0" fontId="11" fillId="34" borderId="31" xfId="0" applyNumberFormat="1" applyFont="1" applyFill="1" applyBorder="1" applyAlignment="1" applyProtection="1">
      <alignment horizontal="center" vertical="center" wrapText="1"/>
      <protection/>
    </xf>
    <xf numFmtId="0" fontId="11" fillId="34" borderId="0" xfId="0" applyNumberFormat="1" applyFont="1" applyFill="1" applyBorder="1" applyAlignment="1" applyProtection="1">
      <alignment horizontal="center" vertical="center" wrapText="1"/>
      <protection/>
    </xf>
    <xf numFmtId="0" fontId="11" fillId="34" borderId="38" xfId="0" applyNumberFormat="1" applyFont="1" applyFill="1" applyBorder="1" applyAlignment="1" applyProtection="1">
      <alignment horizontal="center" vertical="center" wrapText="1"/>
      <protection/>
    </xf>
    <xf numFmtId="0" fontId="11" fillId="34" borderId="69" xfId="0" applyNumberFormat="1" applyFont="1" applyFill="1" applyBorder="1" applyAlignment="1" applyProtection="1">
      <alignment horizontal="center" vertical="center" wrapText="1"/>
      <protection/>
    </xf>
    <xf numFmtId="0" fontId="11" fillId="0" borderId="6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34" borderId="51" xfId="0" applyNumberFormat="1" applyFont="1" applyFill="1" applyBorder="1" applyAlignment="1" applyProtection="1">
      <alignment horizontal="center" vertical="center" wrapText="1"/>
      <protection/>
    </xf>
    <xf numFmtId="0" fontId="7" fillId="34" borderId="56" xfId="0" applyNumberFormat="1" applyFont="1" applyFill="1" applyBorder="1" applyAlignment="1" applyProtection="1">
      <alignment horizontal="center" vertical="center" wrapText="1"/>
      <protection/>
    </xf>
    <xf numFmtId="0" fontId="13" fillId="34" borderId="33" xfId="0" applyNumberFormat="1" applyFont="1" applyFill="1" applyBorder="1" applyAlignment="1" applyProtection="1">
      <alignment horizontal="center" vertical="center"/>
      <protection/>
    </xf>
    <xf numFmtId="0" fontId="13" fillId="34" borderId="34" xfId="0" applyNumberFormat="1" applyFont="1" applyFill="1" applyBorder="1" applyAlignment="1" applyProtection="1">
      <alignment horizontal="center" vertical="center"/>
      <protection/>
    </xf>
    <xf numFmtId="0" fontId="13" fillId="34" borderId="35" xfId="0" applyNumberFormat="1" applyFont="1" applyFill="1" applyBorder="1" applyAlignment="1" applyProtection="1">
      <alignment horizontal="center" vertical="center"/>
      <protection/>
    </xf>
    <xf numFmtId="0" fontId="11" fillId="34" borderId="35" xfId="0" applyNumberFormat="1" applyFont="1" applyFill="1" applyBorder="1" applyAlignment="1" applyProtection="1">
      <alignment horizontal="center" vertical="center"/>
      <protection/>
    </xf>
    <xf numFmtId="0" fontId="11" fillId="34" borderId="13" xfId="0" applyNumberFormat="1" applyFont="1" applyFill="1" applyBorder="1" applyAlignment="1" applyProtection="1">
      <alignment horizontal="center" vertical="center"/>
      <protection/>
    </xf>
    <xf numFmtId="0" fontId="7" fillId="34" borderId="35" xfId="0" applyNumberFormat="1" applyFont="1" applyFill="1" applyBorder="1" applyAlignment="1" applyProtection="1">
      <alignment horizontal="center" vertical="center" wrapText="1"/>
      <protection/>
    </xf>
    <xf numFmtId="0" fontId="7" fillId="34" borderId="72" xfId="0" applyNumberFormat="1" applyFont="1" applyFill="1" applyBorder="1" applyAlignment="1" applyProtection="1">
      <alignment horizontal="center" vertical="center" wrapText="1"/>
      <protection/>
    </xf>
    <xf numFmtId="0" fontId="7" fillId="34" borderId="49" xfId="0" applyNumberFormat="1" applyFont="1" applyFill="1" applyBorder="1" applyAlignment="1" applyProtection="1">
      <alignment horizontal="center" vertical="center" wrapText="1"/>
      <protection/>
    </xf>
    <xf numFmtId="0" fontId="11" fillId="36" borderId="21" xfId="0" applyNumberFormat="1" applyFont="1" applyFill="1" applyBorder="1" applyAlignment="1" applyProtection="1">
      <alignment horizontal="center" vertical="top"/>
      <protection/>
    </xf>
    <xf numFmtId="0" fontId="11" fillId="36" borderId="13" xfId="0" applyNumberFormat="1" applyFont="1" applyFill="1" applyBorder="1" applyAlignment="1" applyProtection="1">
      <alignment horizontal="center" vertical="top"/>
      <protection/>
    </xf>
    <xf numFmtId="0" fontId="11" fillId="34" borderId="47" xfId="0" applyNumberFormat="1" applyFont="1" applyFill="1" applyBorder="1" applyAlignment="1" applyProtection="1">
      <alignment horizontal="center" vertical="center"/>
      <protection/>
    </xf>
    <xf numFmtId="0" fontId="11" fillId="34" borderId="51" xfId="0" applyNumberFormat="1" applyFont="1" applyFill="1" applyBorder="1" applyAlignment="1" applyProtection="1">
      <alignment horizontal="center" vertical="center"/>
      <protection/>
    </xf>
    <xf numFmtId="0" fontId="11" fillId="34" borderId="21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left" vertical="top" wrapText="1"/>
      <protection/>
    </xf>
    <xf numFmtId="0" fontId="11" fillId="0" borderId="34" xfId="0" applyNumberFormat="1" applyFont="1" applyFill="1" applyBorder="1" applyAlignment="1" applyProtection="1">
      <alignment horizontal="left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6" fillId="0" borderId="21" xfId="0" applyNumberFormat="1" applyFont="1" applyFill="1" applyBorder="1" applyAlignment="1" applyProtection="1">
      <alignment horizontal="center" vertical="top"/>
      <protection/>
    </xf>
    <xf numFmtId="0" fontId="16" fillId="0" borderId="13" xfId="0" applyNumberFormat="1" applyFont="1" applyFill="1" applyBorder="1" applyAlignment="1" applyProtection="1">
      <alignment horizontal="center" vertical="top"/>
      <protection/>
    </xf>
    <xf numFmtId="0" fontId="10" fillId="0" borderId="68" xfId="0" applyNumberFormat="1" applyFont="1" applyFill="1" applyBorder="1" applyAlignment="1" applyProtection="1">
      <alignment horizontal="center" vertical="top"/>
      <protection/>
    </xf>
    <xf numFmtId="0" fontId="10" fillId="0" borderId="34" xfId="0" applyNumberFormat="1" applyFont="1" applyFill="1" applyBorder="1" applyAlignment="1" applyProtection="1">
      <alignment horizontal="center" vertical="top"/>
      <protection/>
    </xf>
    <xf numFmtId="0" fontId="10" fillId="0" borderId="35" xfId="0" applyNumberFormat="1" applyFont="1" applyFill="1" applyBorder="1" applyAlignment="1" applyProtection="1">
      <alignment horizontal="center" vertical="top"/>
      <protection/>
    </xf>
    <xf numFmtId="0" fontId="16" fillId="0" borderId="33" xfId="0" applyNumberFormat="1" applyFont="1" applyFill="1" applyBorder="1" applyAlignment="1" applyProtection="1">
      <alignment horizontal="left" vertical="top" wrapText="1"/>
      <protection/>
    </xf>
    <xf numFmtId="0" fontId="16" fillId="0" borderId="34" xfId="0" applyNumberFormat="1" applyFont="1" applyFill="1" applyBorder="1" applyAlignment="1" applyProtection="1">
      <alignment horizontal="left" vertical="top" wrapText="1"/>
      <protection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0" fontId="11" fillId="0" borderId="68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0" fontId="11" fillId="0" borderId="35" xfId="0" applyNumberFormat="1" applyFont="1" applyFill="1" applyBorder="1" applyAlignment="1" applyProtection="1">
      <alignment horizontal="center" vertical="top"/>
      <protection/>
    </xf>
    <xf numFmtId="0" fontId="13" fillId="34" borderId="14" xfId="0" applyNumberFormat="1" applyFont="1" applyFill="1" applyBorder="1" applyAlignment="1" applyProtection="1">
      <alignment horizontal="center" vertical="center"/>
      <protection/>
    </xf>
    <xf numFmtId="0" fontId="13" fillId="34" borderId="68" xfId="0" applyNumberFormat="1" applyFont="1" applyFill="1" applyBorder="1" applyAlignment="1" applyProtection="1">
      <alignment horizontal="center" vertical="center"/>
      <protection/>
    </xf>
    <xf numFmtId="0" fontId="7" fillId="34" borderId="21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34" borderId="33" xfId="0" applyNumberFormat="1" applyFont="1" applyFill="1" applyBorder="1" applyAlignment="1" applyProtection="1">
      <alignment horizontal="center" vertical="center" wrapText="1"/>
      <protection/>
    </xf>
    <xf numFmtId="0" fontId="7" fillId="34" borderId="34" xfId="0" applyNumberFormat="1" applyFont="1" applyFill="1" applyBorder="1" applyAlignment="1" applyProtection="1">
      <alignment horizontal="center" vertical="center" wrapText="1"/>
      <protection/>
    </xf>
    <xf numFmtId="0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47" xfId="0" applyNumberFormat="1" applyFont="1" applyFill="1" applyBorder="1" applyAlignment="1" applyProtection="1">
      <alignment horizontal="center" vertical="center" wrapText="1"/>
      <protection/>
    </xf>
    <xf numFmtId="0" fontId="7" fillId="34" borderId="29" xfId="0" applyNumberFormat="1" applyFont="1" applyFill="1" applyBorder="1" applyAlignment="1" applyProtection="1">
      <alignment horizontal="center" vertical="center" wrapText="1"/>
      <protection/>
    </xf>
    <xf numFmtId="0" fontId="11" fillId="36" borderId="33" xfId="0" applyNumberFormat="1" applyFont="1" applyFill="1" applyBorder="1" applyAlignment="1" applyProtection="1">
      <alignment horizontal="left" vertical="top" wrapText="1"/>
      <protection/>
    </xf>
    <xf numFmtId="0" fontId="11" fillId="36" borderId="34" xfId="0" applyNumberFormat="1" applyFont="1" applyFill="1" applyBorder="1" applyAlignment="1" applyProtection="1">
      <alignment horizontal="left" vertical="top" wrapText="1"/>
      <protection/>
    </xf>
    <xf numFmtId="0" fontId="11" fillId="36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10" fillId="0" borderId="67" xfId="0" applyNumberFormat="1" applyFont="1" applyFill="1" applyBorder="1" applyAlignment="1" applyProtection="1">
      <alignment horizontal="left" vertical="center" wrapText="1"/>
      <protection/>
    </xf>
    <xf numFmtId="0" fontId="10" fillId="0" borderId="33" xfId="0" applyNumberFormat="1" applyFont="1" applyFill="1" applyBorder="1" applyAlignment="1" applyProtection="1">
      <alignment horizontal="left" vertical="top"/>
      <protection/>
    </xf>
    <xf numFmtId="0" fontId="10" fillId="0" borderId="34" xfId="0" applyNumberFormat="1" applyFont="1" applyFill="1" applyBorder="1" applyAlignment="1" applyProtection="1">
      <alignment horizontal="left" vertical="top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68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left" vertical="top" wrapText="1"/>
      <protection/>
    </xf>
    <xf numFmtId="0" fontId="11" fillId="0" borderId="36" xfId="0" applyNumberFormat="1" applyFont="1" applyFill="1" applyBorder="1" applyAlignment="1" applyProtection="1">
      <alignment horizontal="left" vertical="center" wrapText="1"/>
      <protection/>
    </xf>
    <xf numFmtId="0" fontId="11" fillId="0" borderId="67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33" borderId="33" xfId="0" applyNumberFormat="1" applyFont="1" applyFill="1" applyBorder="1" applyAlignment="1" applyProtection="1">
      <alignment horizontal="center" vertical="top"/>
      <protection/>
    </xf>
    <xf numFmtId="0" fontId="11" fillId="33" borderId="34" xfId="0" applyNumberFormat="1" applyFont="1" applyFill="1" applyBorder="1" applyAlignment="1" applyProtection="1">
      <alignment horizontal="center" vertical="top"/>
      <protection/>
    </xf>
    <xf numFmtId="0" fontId="11" fillId="33" borderId="35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7" fillId="0" borderId="36" xfId="0" applyNumberFormat="1" applyFont="1" applyFill="1" applyBorder="1" applyAlignment="1" applyProtection="1">
      <alignment horizontal="center" vertical="center"/>
      <protection/>
    </xf>
    <xf numFmtId="0" fontId="12" fillId="34" borderId="36" xfId="0" applyNumberFormat="1" applyFont="1" applyFill="1" applyBorder="1" applyAlignment="1" applyProtection="1">
      <alignment horizontal="center" vertical="center"/>
      <protection/>
    </xf>
    <xf numFmtId="0" fontId="12" fillId="34" borderId="67" xfId="0" applyNumberFormat="1" applyFont="1" applyFill="1" applyBorder="1" applyAlignment="1" applyProtection="1">
      <alignment horizontal="center" vertical="center"/>
      <protection/>
    </xf>
    <xf numFmtId="0" fontId="12" fillId="34" borderId="37" xfId="0" applyNumberFormat="1" applyFont="1" applyFill="1" applyBorder="1" applyAlignment="1" applyProtection="1">
      <alignment horizontal="center" vertical="center"/>
      <protection/>
    </xf>
    <xf numFmtId="0" fontId="12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66" xfId="0" applyNumberFormat="1" applyFont="1" applyFill="1" applyBorder="1" applyAlignment="1" applyProtection="1">
      <alignment horizontal="center" vertical="center"/>
      <protection/>
    </xf>
    <xf numFmtId="0" fontId="12" fillId="33" borderId="12" xfId="0" applyNumberFormat="1" applyFont="1" applyFill="1" applyBorder="1" applyAlignment="1" applyProtection="1">
      <alignment horizontal="center" vertical="center"/>
      <protection/>
    </xf>
    <xf numFmtId="0" fontId="17" fillId="0" borderId="66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73" xfId="0" applyNumberFormat="1" applyFont="1" applyFill="1" applyBorder="1" applyAlignment="1" applyProtection="1">
      <alignment horizontal="center" vertical="center"/>
      <protection/>
    </xf>
    <xf numFmtId="0" fontId="17" fillId="33" borderId="13" xfId="0" applyNumberFormat="1" applyFont="1" applyFill="1" applyBorder="1" applyAlignment="1" applyProtection="1">
      <alignment horizontal="center" vertical="center"/>
      <protection/>
    </xf>
    <xf numFmtId="0" fontId="12" fillId="0" borderId="68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top"/>
      <protection/>
    </xf>
    <xf numFmtId="0" fontId="15" fillId="34" borderId="35" xfId="0" applyNumberFormat="1" applyFont="1" applyFill="1" applyBorder="1" applyAlignment="1" applyProtection="1">
      <alignment horizontal="center" vertical="top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 horizontal="center" vertical="top" wrapText="1"/>
      <protection/>
    </xf>
    <xf numFmtId="0" fontId="11" fillId="34" borderId="33" xfId="0" applyNumberFormat="1" applyFont="1" applyFill="1" applyBorder="1" applyAlignment="1" applyProtection="1">
      <alignment horizontal="center" vertical="center" wrapText="1"/>
      <protection/>
    </xf>
    <xf numFmtId="0" fontId="11" fillId="34" borderId="34" xfId="0" applyNumberFormat="1" applyFont="1" applyFill="1" applyBorder="1" applyAlignment="1" applyProtection="1">
      <alignment horizontal="center" vertical="center" wrapText="1"/>
      <protection/>
    </xf>
    <xf numFmtId="0" fontId="11" fillId="34" borderId="35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6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left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15" fillId="0" borderId="13" xfId="0" applyFont="1" applyBorder="1" applyAlignment="1">
      <alignment vertical="center"/>
    </xf>
    <xf numFmtId="0" fontId="15" fillId="0" borderId="13" xfId="53" applyFont="1" applyBorder="1" applyAlignment="1">
      <alignment/>
      <protection/>
    </xf>
    <xf numFmtId="0" fontId="10" fillId="0" borderId="13" xfId="53" applyFont="1" applyBorder="1" applyAlignment="1">
      <alignment/>
      <protection/>
    </xf>
    <xf numFmtId="0" fontId="15" fillId="0" borderId="33" xfId="53" applyFont="1" applyBorder="1" applyAlignment="1">
      <alignment/>
      <protection/>
    </xf>
    <xf numFmtId="0" fontId="15" fillId="0" borderId="34" xfId="53" applyFont="1" applyBorder="1" applyAlignment="1">
      <alignment/>
      <protection/>
    </xf>
    <xf numFmtId="0" fontId="15" fillId="0" borderId="35" xfId="53" applyFont="1" applyBorder="1" applyAlignment="1">
      <alignment/>
      <protection/>
    </xf>
    <xf numFmtId="0" fontId="11" fillId="0" borderId="13" xfId="53" applyFont="1" applyBorder="1" applyAlignment="1">
      <alignment horizontal="left"/>
      <protection/>
    </xf>
    <xf numFmtId="0" fontId="15" fillId="0" borderId="36" xfId="0" applyFont="1" applyFill="1" applyBorder="1" applyAlignment="1">
      <alignment horizontal="left" vertical="center" wrapText="1"/>
    </xf>
    <xf numFmtId="0" fontId="15" fillId="0" borderId="67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2" fillId="0" borderId="70" xfId="0" applyFont="1" applyFill="1" applyBorder="1" applyAlignment="1">
      <alignment horizontal="center" wrapText="1"/>
    </xf>
    <xf numFmtId="0" fontId="12" fillId="0" borderId="71" xfId="0" applyFont="1" applyFill="1" applyBorder="1" applyAlignment="1">
      <alignment horizontal="center" wrapText="1"/>
    </xf>
    <xf numFmtId="0" fontId="12" fillId="0" borderId="74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2" fillId="0" borderId="45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/>
    </xf>
    <xf numFmtId="0" fontId="6" fillId="0" borderId="32" xfId="54" applyFont="1" applyBorder="1" applyAlignment="1">
      <alignment horizontal="center" vertical="justify" wrapText="1"/>
      <protection/>
    </xf>
    <xf numFmtId="0" fontId="6" fillId="0" borderId="19" xfId="54" applyFont="1" applyBorder="1" applyAlignment="1">
      <alignment horizontal="center" vertical="justify" wrapText="1"/>
      <protection/>
    </xf>
    <xf numFmtId="0" fontId="6" fillId="0" borderId="31" xfId="54" applyFont="1" applyBorder="1" applyAlignment="1">
      <alignment horizontal="center" vertical="justify" wrapText="1"/>
      <protection/>
    </xf>
    <xf numFmtId="0" fontId="6" fillId="0" borderId="53" xfId="54" applyFont="1" applyBorder="1" applyAlignment="1">
      <alignment horizontal="center" vertical="justify" wrapText="1"/>
      <protection/>
    </xf>
    <xf numFmtId="0" fontId="6" fillId="0" borderId="18" xfId="54" applyFont="1" applyBorder="1" applyAlignment="1">
      <alignment horizontal="center" vertical="justify" wrapText="1"/>
      <protection/>
    </xf>
    <xf numFmtId="0" fontId="6" fillId="0" borderId="20" xfId="54" applyFont="1" applyBorder="1" applyAlignment="1">
      <alignment horizontal="center" vertical="justify" wrapText="1"/>
      <protection/>
    </xf>
    <xf numFmtId="0" fontId="6" fillId="0" borderId="19" xfId="54" applyFont="1" applyBorder="1" applyAlignment="1">
      <alignment vertical="justify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Е ПЛАНЫ НПО 5-05МГ- 22.11; О-11 02.37.8(1);Кондитер34.02" xfId="53"/>
    <cellStyle name="Обычный_УЧЕБНЫЕ ПЛАНЫ НПО 5-05МГ- 22.11; О-11 02.37.8(1);ПК-1134.0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view="pageBreakPreview" zoomScale="90" zoomScaleSheetLayoutView="90" zoomScalePageLayoutView="0" workbookViewId="0" topLeftCell="A1">
      <selection activeCell="K7" sqref="K7:N7"/>
    </sheetView>
  </sheetViews>
  <sheetFormatPr defaultColWidth="9.140625" defaultRowHeight="12.75"/>
  <cols>
    <col min="1" max="1" width="11.7109375" style="40" customWidth="1"/>
    <col min="2" max="16384" width="9.140625" style="40" customWidth="1"/>
  </cols>
  <sheetData>
    <row r="2" spans="11:18" ht="20.25">
      <c r="K2" s="137" t="s">
        <v>101</v>
      </c>
      <c r="L2" s="137"/>
      <c r="M2" s="137"/>
      <c r="N2" s="137"/>
      <c r="O2" s="41"/>
      <c r="P2" s="41"/>
      <c r="Q2" s="41"/>
      <c r="R2" s="41"/>
    </row>
    <row r="3" spans="11:17" ht="20.25">
      <c r="K3" s="42" t="s">
        <v>357</v>
      </c>
      <c r="L3" s="42"/>
      <c r="M3" s="42"/>
      <c r="N3" s="42"/>
      <c r="O3" s="43"/>
      <c r="P3" s="43"/>
      <c r="Q3" s="43"/>
    </row>
    <row r="4" spans="11:17" ht="20.25">
      <c r="K4" s="42" t="s">
        <v>102</v>
      </c>
      <c r="L4" s="42"/>
      <c r="M4" s="42"/>
      <c r="N4" s="42"/>
      <c r="O4" s="43"/>
      <c r="P4" s="43"/>
      <c r="Q4" s="43"/>
    </row>
    <row r="5" spans="11:18" ht="20.25">
      <c r="K5" s="138" t="s">
        <v>359</v>
      </c>
      <c r="L5" s="138"/>
      <c r="M5" s="138"/>
      <c r="N5" s="138"/>
      <c r="O5" s="44"/>
      <c r="P5" s="44"/>
      <c r="Q5" s="44"/>
      <c r="R5" s="44"/>
    </row>
    <row r="6" spans="11:18" ht="20.25">
      <c r="K6" s="45" t="s">
        <v>360</v>
      </c>
      <c r="L6" s="45"/>
      <c r="M6" s="45"/>
      <c r="N6" s="42"/>
      <c r="O6" s="43"/>
      <c r="P6" s="43"/>
      <c r="Q6" s="43"/>
      <c r="R6" s="43"/>
    </row>
    <row r="7" spans="11:14" ht="15.75">
      <c r="K7" s="135" t="s">
        <v>361</v>
      </c>
      <c r="L7" s="135"/>
      <c r="M7" s="135"/>
      <c r="N7" s="135"/>
    </row>
    <row r="8" spans="11:14" ht="15.75">
      <c r="K8" s="42"/>
      <c r="L8" s="42"/>
      <c r="M8" s="42"/>
      <c r="N8" s="42"/>
    </row>
    <row r="9" spans="1:14" ht="20.25">
      <c r="A9" s="139" t="s">
        <v>103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1" spans="1:14" ht="15.75">
      <c r="A11" s="140" t="s">
        <v>296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ht="15.75">
      <c r="A12" s="140" t="s">
        <v>297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15.75">
      <c r="A13" s="140" t="s">
        <v>356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5.75">
      <c r="A14" s="140" t="s">
        <v>205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ht="18.75">
      <c r="A15" s="142" t="s">
        <v>351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8:15" ht="45.75" customHeight="1">
      <c r="H16" s="141" t="s">
        <v>204</v>
      </c>
      <c r="I16" s="141"/>
      <c r="J16" s="141"/>
      <c r="K16" s="141"/>
      <c r="L16" s="141"/>
      <c r="M16" s="141"/>
      <c r="N16" s="141"/>
      <c r="O16" s="46"/>
    </row>
    <row r="17" spans="8:14" ht="15.75">
      <c r="H17" s="149" t="s">
        <v>104</v>
      </c>
      <c r="I17" s="149"/>
      <c r="J17" s="149"/>
      <c r="K17" s="149"/>
      <c r="L17" s="149"/>
      <c r="M17" s="149"/>
      <c r="N17" s="149"/>
    </row>
    <row r="18" spans="8:14" ht="15.75">
      <c r="H18" s="149" t="s">
        <v>105</v>
      </c>
      <c r="I18" s="149"/>
      <c r="J18" s="149"/>
      <c r="K18" s="149"/>
      <c r="L18" s="149"/>
      <c r="M18" s="149"/>
      <c r="N18" s="149"/>
    </row>
    <row r="19" spans="8:14" ht="15.75">
      <c r="H19" s="136" t="s">
        <v>106</v>
      </c>
      <c r="I19" s="136"/>
      <c r="J19" s="136"/>
      <c r="K19" s="136"/>
      <c r="L19" s="136"/>
      <c r="M19" s="136"/>
      <c r="N19" s="136"/>
    </row>
    <row r="20" spans="8:14" ht="15.75">
      <c r="H20" s="42" t="s">
        <v>107</v>
      </c>
      <c r="I20" s="42"/>
      <c r="J20" s="42"/>
      <c r="K20" s="42"/>
      <c r="L20" s="42"/>
      <c r="M20" s="42"/>
      <c r="N20" s="42"/>
    </row>
    <row r="21" spans="8:14" ht="15.75">
      <c r="H21" s="42" t="s">
        <v>108</v>
      </c>
      <c r="I21" s="42"/>
      <c r="J21" s="42"/>
      <c r="K21" s="42"/>
      <c r="L21" s="42"/>
      <c r="M21" s="42"/>
      <c r="N21" s="42"/>
    </row>
    <row r="22" spans="8:14" ht="15.75">
      <c r="H22" s="42" t="s">
        <v>292</v>
      </c>
      <c r="L22" s="42"/>
      <c r="M22" s="42"/>
      <c r="N22" s="42"/>
    </row>
    <row r="23" spans="1:14" ht="16.5" thickBot="1">
      <c r="A23" s="137" t="s">
        <v>109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1:14" ht="45" customHeight="1" thickBot="1">
      <c r="A24" s="47" t="s">
        <v>110</v>
      </c>
      <c r="B24" s="144" t="s">
        <v>287</v>
      </c>
      <c r="C24" s="145"/>
      <c r="D24" s="146"/>
      <c r="E24" s="144" t="s">
        <v>286</v>
      </c>
      <c r="F24" s="146"/>
      <c r="G24" s="147" t="s">
        <v>83</v>
      </c>
      <c r="H24" s="147"/>
      <c r="I24" s="147" t="s">
        <v>111</v>
      </c>
      <c r="J24" s="147"/>
      <c r="K24" s="147" t="s">
        <v>112</v>
      </c>
      <c r="L24" s="147"/>
      <c r="M24" s="48" t="s">
        <v>113</v>
      </c>
      <c r="N24" s="49" t="s">
        <v>3</v>
      </c>
    </row>
    <row r="25" spans="1:14" ht="12.75">
      <c r="A25" s="50" t="s">
        <v>114</v>
      </c>
      <c r="B25" s="143">
        <v>35</v>
      </c>
      <c r="C25" s="143"/>
      <c r="D25" s="143"/>
      <c r="E25" s="143">
        <v>2</v>
      </c>
      <c r="F25" s="143"/>
      <c r="G25" s="143">
        <v>3</v>
      </c>
      <c r="H25" s="143"/>
      <c r="I25" s="143">
        <v>1</v>
      </c>
      <c r="J25" s="143"/>
      <c r="K25" s="150"/>
      <c r="L25" s="151"/>
      <c r="M25" s="51">
        <v>11</v>
      </c>
      <c r="N25" s="52">
        <f>SUM(B25:M25)</f>
        <v>52</v>
      </c>
    </row>
    <row r="26" spans="1:14" ht="12.75">
      <c r="A26" s="53" t="s">
        <v>8</v>
      </c>
      <c r="B26" s="152">
        <v>29</v>
      </c>
      <c r="C26" s="153"/>
      <c r="D26" s="154"/>
      <c r="E26" s="155">
        <v>5</v>
      </c>
      <c r="F26" s="155"/>
      <c r="G26" s="152">
        <v>5</v>
      </c>
      <c r="H26" s="154"/>
      <c r="I26" s="155">
        <v>2</v>
      </c>
      <c r="J26" s="155"/>
      <c r="K26" s="155"/>
      <c r="L26" s="155"/>
      <c r="M26" s="54">
        <v>11</v>
      </c>
      <c r="N26" s="55">
        <f>SUM(B26:M26)</f>
        <v>52</v>
      </c>
    </row>
    <row r="27" spans="1:14" ht="13.5" thickBot="1">
      <c r="A27" s="56" t="s">
        <v>2</v>
      </c>
      <c r="B27" s="148">
        <v>13</v>
      </c>
      <c r="C27" s="148"/>
      <c r="D27" s="148"/>
      <c r="E27" s="148">
        <v>10</v>
      </c>
      <c r="F27" s="148"/>
      <c r="G27" s="148">
        <v>14</v>
      </c>
      <c r="H27" s="148"/>
      <c r="I27" s="148">
        <v>1</v>
      </c>
      <c r="J27" s="148"/>
      <c r="K27" s="148">
        <v>3</v>
      </c>
      <c r="L27" s="148"/>
      <c r="M27" s="57">
        <v>2</v>
      </c>
      <c r="N27" s="58">
        <f>SUM(B27:M27)</f>
        <v>43</v>
      </c>
    </row>
    <row r="28" spans="1:14" ht="13.5" thickBot="1">
      <c r="A28" s="59" t="s">
        <v>115</v>
      </c>
      <c r="B28" s="156">
        <f>SUM(B25:B27)</f>
        <v>77</v>
      </c>
      <c r="C28" s="157"/>
      <c r="D28" s="158"/>
      <c r="E28" s="156">
        <f>SUM(E25:E27)</f>
        <v>17</v>
      </c>
      <c r="F28" s="158"/>
      <c r="G28" s="156">
        <f>SUM(G25:G27)</f>
        <v>22</v>
      </c>
      <c r="H28" s="158"/>
      <c r="I28" s="156">
        <f>SUM(I25:I27)</f>
        <v>4</v>
      </c>
      <c r="J28" s="158"/>
      <c r="K28" s="156">
        <f>SUM(K25:K27)</f>
        <v>3</v>
      </c>
      <c r="L28" s="158"/>
      <c r="M28" s="60">
        <f>SUM(M25:M27)</f>
        <v>24</v>
      </c>
      <c r="N28" s="61">
        <f>SUM(N25:N27)</f>
        <v>147</v>
      </c>
    </row>
  </sheetData>
  <sheetProtection/>
  <mergeCells count="39">
    <mergeCell ref="G27:H27"/>
    <mergeCell ref="I27:J27"/>
    <mergeCell ref="G25:H25"/>
    <mergeCell ref="I25:J25"/>
    <mergeCell ref="K27:L27"/>
    <mergeCell ref="B28:D28"/>
    <mergeCell ref="E28:F28"/>
    <mergeCell ref="G28:H28"/>
    <mergeCell ref="I28:J28"/>
    <mergeCell ref="K28:L28"/>
    <mergeCell ref="B27:D27"/>
    <mergeCell ref="E27:F27"/>
    <mergeCell ref="H17:N17"/>
    <mergeCell ref="H18:N18"/>
    <mergeCell ref="K25:L25"/>
    <mergeCell ref="B26:D26"/>
    <mergeCell ref="E26:F26"/>
    <mergeCell ref="G26:H26"/>
    <mergeCell ref="I26:J26"/>
    <mergeCell ref="K26:L26"/>
    <mergeCell ref="A15:N15"/>
    <mergeCell ref="B25:D25"/>
    <mergeCell ref="E25:F25"/>
    <mergeCell ref="A23:N23"/>
    <mergeCell ref="B24:D24"/>
    <mergeCell ref="E24:F24"/>
    <mergeCell ref="G24:H24"/>
    <mergeCell ref="I24:J24"/>
    <mergeCell ref="K24:L24"/>
    <mergeCell ref="K7:N7"/>
    <mergeCell ref="H19:N19"/>
    <mergeCell ref="K2:N2"/>
    <mergeCell ref="K5:N5"/>
    <mergeCell ref="A9:N9"/>
    <mergeCell ref="A11:N11"/>
    <mergeCell ref="A12:N12"/>
    <mergeCell ref="A13:N13"/>
    <mergeCell ref="H16:N16"/>
    <mergeCell ref="A14:N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O37"/>
  <sheetViews>
    <sheetView view="pageBreakPreview" zoomScale="60" zoomScaleNormal="60" zoomScalePageLayoutView="0" workbookViewId="0" topLeftCell="A1">
      <selection activeCell="A12" sqref="A12:BA12"/>
    </sheetView>
  </sheetViews>
  <sheetFormatPr defaultColWidth="9.140625" defaultRowHeight="12.75"/>
  <cols>
    <col min="1" max="1" width="6.57421875" style="40" customWidth="1"/>
    <col min="2" max="53" width="5.140625" style="40" customWidth="1"/>
    <col min="54" max="54" width="12.28125" style="40" customWidth="1"/>
    <col min="55" max="16384" width="9.140625" style="40" customWidth="1"/>
  </cols>
  <sheetData>
    <row r="1" ht="95.25" customHeight="1"/>
    <row r="2" spans="1:64" s="63" customFormat="1" ht="27">
      <c r="A2" s="189" t="s">
        <v>116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s="63" customFormat="1" ht="16.5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s="63" customFormat="1" ht="28.5" customHeight="1" thickBot="1">
      <c r="A4" s="190" t="s">
        <v>117</v>
      </c>
      <c r="B4" s="168" t="s">
        <v>118</v>
      </c>
      <c r="C4" s="168"/>
      <c r="D4" s="168"/>
      <c r="E4" s="168"/>
      <c r="F4" s="65"/>
      <c r="G4" s="168" t="s">
        <v>119</v>
      </c>
      <c r="H4" s="168"/>
      <c r="I4" s="168"/>
      <c r="J4" s="65"/>
      <c r="K4" s="168" t="s">
        <v>120</v>
      </c>
      <c r="L4" s="168"/>
      <c r="M4" s="168"/>
      <c r="N4" s="168"/>
      <c r="O4" s="193" t="s">
        <v>121</v>
      </c>
      <c r="P4" s="168"/>
      <c r="Q4" s="168"/>
      <c r="R4" s="194"/>
      <c r="S4" s="65"/>
      <c r="T4" s="168" t="s">
        <v>122</v>
      </c>
      <c r="U4" s="168"/>
      <c r="V4" s="168"/>
      <c r="W4" s="65"/>
      <c r="X4" s="168" t="s">
        <v>123</v>
      </c>
      <c r="Y4" s="168"/>
      <c r="Z4" s="168"/>
      <c r="AA4" s="65"/>
      <c r="AB4" s="168" t="s">
        <v>124</v>
      </c>
      <c r="AC4" s="168"/>
      <c r="AD4" s="168"/>
      <c r="AE4" s="168"/>
      <c r="AF4" s="65"/>
      <c r="AG4" s="168" t="s">
        <v>125</v>
      </c>
      <c r="AH4" s="168"/>
      <c r="AI4" s="168"/>
      <c r="AJ4" s="65"/>
      <c r="AK4" s="168" t="s">
        <v>126</v>
      </c>
      <c r="AL4" s="168"/>
      <c r="AM4" s="168"/>
      <c r="AN4" s="65"/>
      <c r="AO4" s="168" t="s">
        <v>127</v>
      </c>
      <c r="AP4" s="168"/>
      <c r="AQ4" s="168"/>
      <c r="AR4" s="168"/>
      <c r="AS4" s="65"/>
      <c r="AT4" s="168" t="s">
        <v>128</v>
      </c>
      <c r="AU4" s="168"/>
      <c r="AV4" s="168"/>
      <c r="AW4" s="65"/>
      <c r="AX4" s="168" t="s">
        <v>129</v>
      </c>
      <c r="AY4" s="168"/>
      <c r="AZ4" s="168"/>
      <c r="BA4" s="194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s="63" customFormat="1" ht="12.75" customHeight="1">
      <c r="A5" s="191"/>
      <c r="B5" s="173" t="s">
        <v>218</v>
      </c>
      <c r="C5" s="166" t="s">
        <v>135</v>
      </c>
      <c r="D5" s="166" t="s">
        <v>136</v>
      </c>
      <c r="E5" s="171" t="s">
        <v>137</v>
      </c>
      <c r="F5" s="175" t="s">
        <v>219</v>
      </c>
      <c r="G5" s="173" t="s">
        <v>220</v>
      </c>
      <c r="H5" s="166" t="s">
        <v>133</v>
      </c>
      <c r="I5" s="171" t="s">
        <v>134</v>
      </c>
      <c r="J5" s="175" t="s">
        <v>221</v>
      </c>
      <c r="K5" s="173" t="s">
        <v>222</v>
      </c>
      <c r="L5" s="166" t="s">
        <v>223</v>
      </c>
      <c r="M5" s="166" t="s">
        <v>224</v>
      </c>
      <c r="N5" s="171" t="s">
        <v>225</v>
      </c>
      <c r="O5" s="173" t="s">
        <v>226</v>
      </c>
      <c r="P5" s="166" t="s">
        <v>227</v>
      </c>
      <c r="Q5" s="166" t="s">
        <v>136</v>
      </c>
      <c r="R5" s="171" t="s">
        <v>137</v>
      </c>
      <c r="S5" s="175" t="s">
        <v>228</v>
      </c>
      <c r="T5" s="173" t="s">
        <v>229</v>
      </c>
      <c r="U5" s="166" t="s">
        <v>230</v>
      </c>
      <c r="V5" s="171" t="s">
        <v>138</v>
      </c>
      <c r="W5" s="175" t="s">
        <v>231</v>
      </c>
      <c r="X5" s="173" t="s">
        <v>232</v>
      </c>
      <c r="Y5" s="166" t="s">
        <v>130</v>
      </c>
      <c r="Z5" s="171" t="s">
        <v>131</v>
      </c>
      <c r="AA5" s="175" t="s">
        <v>233</v>
      </c>
      <c r="AB5" s="173" t="s">
        <v>234</v>
      </c>
      <c r="AC5" s="166" t="s">
        <v>130</v>
      </c>
      <c r="AD5" s="166" t="s">
        <v>131</v>
      </c>
      <c r="AE5" s="171" t="s">
        <v>132</v>
      </c>
      <c r="AF5" s="175" t="s">
        <v>235</v>
      </c>
      <c r="AG5" s="173" t="s">
        <v>220</v>
      </c>
      <c r="AH5" s="166" t="s">
        <v>133</v>
      </c>
      <c r="AI5" s="171" t="s">
        <v>134</v>
      </c>
      <c r="AJ5" s="175" t="s">
        <v>221</v>
      </c>
      <c r="AK5" s="173" t="s">
        <v>236</v>
      </c>
      <c r="AL5" s="166" t="s">
        <v>237</v>
      </c>
      <c r="AM5" s="171" t="s">
        <v>238</v>
      </c>
      <c r="AN5" s="175" t="s">
        <v>239</v>
      </c>
      <c r="AO5" s="173" t="s">
        <v>240</v>
      </c>
      <c r="AP5" s="166" t="s">
        <v>241</v>
      </c>
      <c r="AQ5" s="166" t="s">
        <v>242</v>
      </c>
      <c r="AR5" s="171" t="s">
        <v>243</v>
      </c>
      <c r="AS5" s="175" t="s">
        <v>244</v>
      </c>
      <c r="AT5" s="173" t="s">
        <v>245</v>
      </c>
      <c r="AU5" s="166" t="s">
        <v>246</v>
      </c>
      <c r="AV5" s="171" t="s">
        <v>247</v>
      </c>
      <c r="AW5" s="175" t="s">
        <v>248</v>
      </c>
      <c r="AX5" s="173" t="s">
        <v>249</v>
      </c>
      <c r="AY5" s="166" t="s">
        <v>250</v>
      </c>
      <c r="AZ5" s="166" t="s">
        <v>251</v>
      </c>
      <c r="BA5" s="171" t="s">
        <v>252</v>
      </c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s="63" customFormat="1" ht="57" customHeight="1" thickBot="1">
      <c r="A6" s="191"/>
      <c r="B6" s="174"/>
      <c r="C6" s="167"/>
      <c r="D6" s="167"/>
      <c r="E6" s="172"/>
      <c r="F6" s="176"/>
      <c r="G6" s="174"/>
      <c r="H6" s="167"/>
      <c r="I6" s="172"/>
      <c r="J6" s="176"/>
      <c r="K6" s="174"/>
      <c r="L6" s="167"/>
      <c r="M6" s="167"/>
      <c r="N6" s="172"/>
      <c r="O6" s="174"/>
      <c r="P6" s="167"/>
      <c r="Q6" s="167"/>
      <c r="R6" s="172"/>
      <c r="S6" s="176"/>
      <c r="T6" s="174"/>
      <c r="U6" s="167"/>
      <c r="V6" s="172"/>
      <c r="W6" s="176"/>
      <c r="X6" s="174"/>
      <c r="Y6" s="167"/>
      <c r="Z6" s="172"/>
      <c r="AA6" s="176"/>
      <c r="AB6" s="174"/>
      <c r="AC6" s="167"/>
      <c r="AD6" s="167"/>
      <c r="AE6" s="172"/>
      <c r="AF6" s="176"/>
      <c r="AG6" s="174"/>
      <c r="AH6" s="167"/>
      <c r="AI6" s="172"/>
      <c r="AJ6" s="176"/>
      <c r="AK6" s="174"/>
      <c r="AL6" s="167"/>
      <c r="AM6" s="172"/>
      <c r="AN6" s="176"/>
      <c r="AO6" s="174"/>
      <c r="AP6" s="167"/>
      <c r="AQ6" s="167"/>
      <c r="AR6" s="172"/>
      <c r="AS6" s="176"/>
      <c r="AT6" s="174"/>
      <c r="AU6" s="167"/>
      <c r="AV6" s="172"/>
      <c r="AW6" s="176"/>
      <c r="AX6" s="174"/>
      <c r="AY6" s="167"/>
      <c r="AZ6" s="167"/>
      <c r="BA6" s="17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s="63" customFormat="1" ht="21" customHeight="1" thickBot="1">
      <c r="A7" s="192"/>
      <c r="B7" s="66">
        <v>1</v>
      </c>
      <c r="C7" s="67">
        <v>2</v>
      </c>
      <c r="D7" s="67">
        <v>3</v>
      </c>
      <c r="E7" s="68">
        <v>4</v>
      </c>
      <c r="F7" s="69">
        <v>5</v>
      </c>
      <c r="G7" s="66">
        <v>6</v>
      </c>
      <c r="H7" s="67">
        <v>7</v>
      </c>
      <c r="I7" s="68">
        <v>8</v>
      </c>
      <c r="J7" s="69">
        <v>9</v>
      </c>
      <c r="K7" s="70" t="s">
        <v>139</v>
      </c>
      <c r="L7" s="71" t="s">
        <v>140</v>
      </c>
      <c r="M7" s="71" t="s">
        <v>141</v>
      </c>
      <c r="N7" s="72" t="s">
        <v>142</v>
      </c>
      <c r="O7" s="73" t="s">
        <v>143</v>
      </c>
      <c r="P7" s="71" t="s">
        <v>144</v>
      </c>
      <c r="Q7" s="71" t="s">
        <v>145</v>
      </c>
      <c r="R7" s="74" t="s">
        <v>146</v>
      </c>
      <c r="S7" s="75" t="s">
        <v>147</v>
      </c>
      <c r="T7" s="70" t="s">
        <v>148</v>
      </c>
      <c r="U7" s="71" t="s">
        <v>149</v>
      </c>
      <c r="V7" s="72" t="s">
        <v>150</v>
      </c>
      <c r="W7" s="75" t="s">
        <v>151</v>
      </c>
      <c r="X7" s="70" t="s">
        <v>152</v>
      </c>
      <c r="Y7" s="71" t="s">
        <v>153</v>
      </c>
      <c r="Z7" s="72" t="s">
        <v>154</v>
      </c>
      <c r="AA7" s="75" t="s">
        <v>155</v>
      </c>
      <c r="AB7" s="70" t="s">
        <v>156</v>
      </c>
      <c r="AC7" s="71" t="s">
        <v>157</v>
      </c>
      <c r="AD7" s="71" t="s">
        <v>158</v>
      </c>
      <c r="AE7" s="72" t="s">
        <v>159</v>
      </c>
      <c r="AF7" s="75" t="s">
        <v>160</v>
      </c>
      <c r="AG7" s="70" t="s">
        <v>161</v>
      </c>
      <c r="AH7" s="71" t="s">
        <v>162</v>
      </c>
      <c r="AI7" s="72" t="s">
        <v>163</v>
      </c>
      <c r="AJ7" s="75" t="s">
        <v>164</v>
      </c>
      <c r="AK7" s="70" t="s">
        <v>165</v>
      </c>
      <c r="AL7" s="71" t="s">
        <v>166</v>
      </c>
      <c r="AM7" s="72" t="s">
        <v>167</v>
      </c>
      <c r="AN7" s="75" t="s">
        <v>168</v>
      </c>
      <c r="AO7" s="70" t="s">
        <v>169</v>
      </c>
      <c r="AP7" s="71" t="s">
        <v>170</v>
      </c>
      <c r="AQ7" s="71" t="s">
        <v>171</v>
      </c>
      <c r="AR7" s="72" t="s">
        <v>172</v>
      </c>
      <c r="AS7" s="75" t="s">
        <v>173</v>
      </c>
      <c r="AT7" s="70" t="s">
        <v>174</v>
      </c>
      <c r="AU7" s="71" t="s">
        <v>175</v>
      </c>
      <c r="AV7" s="72" t="s">
        <v>176</v>
      </c>
      <c r="AW7" s="75" t="s">
        <v>177</v>
      </c>
      <c r="AX7" s="70" t="s">
        <v>178</v>
      </c>
      <c r="AY7" s="71" t="s">
        <v>179</v>
      </c>
      <c r="AZ7" s="71" t="s">
        <v>180</v>
      </c>
      <c r="BA7" s="74" t="s">
        <v>181</v>
      </c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s="63" customFormat="1" ht="24" customHeight="1" thickBot="1">
      <c r="A8" s="177" t="s">
        <v>182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9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s="63" customFormat="1" ht="15" customHeight="1">
      <c r="A9" s="180" t="s">
        <v>183</v>
      </c>
      <c r="B9" s="183"/>
      <c r="C9" s="186"/>
      <c r="D9" s="186"/>
      <c r="E9" s="195"/>
      <c r="F9" s="198"/>
      <c r="G9" s="183"/>
      <c r="H9" s="186"/>
      <c r="I9" s="195"/>
      <c r="J9" s="198"/>
      <c r="K9" s="183"/>
      <c r="L9" s="186"/>
      <c r="M9" s="186"/>
      <c r="N9" s="186"/>
      <c r="O9" s="186"/>
      <c r="P9" s="186"/>
      <c r="Q9" s="186"/>
      <c r="R9" s="186"/>
      <c r="S9" s="186"/>
      <c r="T9" s="183" t="s">
        <v>184</v>
      </c>
      <c r="U9" s="186" t="s">
        <v>184</v>
      </c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 t="s">
        <v>301</v>
      </c>
      <c r="AK9" s="186"/>
      <c r="AL9" s="186"/>
      <c r="AM9" s="186" t="s">
        <v>301</v>
      </c>
      <c r="AN9" s="186"/>
      <c r="AO9" s="186" t="s">
        <v>301</v>
      </c>
      <c r="AP9" s="186" t="s">
        <v>301</v>
      </c>
      <c r="AQ9" s="186" t="s">
        <v>301</v>
      </c>
      <c r="AR9" s="186" t="s">
        <v>185</v>
      </c>
      <c r="AS9" s="198" t="s">
        <v>184</v>
      </c>
      <c r="AT9" s="183" t="s">
        <v>184</v>
      </c>
      <c r="AU9" s="186" t="s">
        <v>184</v>
      </c>
      <c r="AV9" s="195" t="s">
        <v>184</v>
      </c>
      <c r="AW9" s="198" t="s">
        <v>184</v>
      </c>
      <c r="AX9" s="183" t="s">
        <v>184</v>
      </c>
      <c r="AY9" s="186" t="s">
        <v>184</v>
      </c>
      <c r="AZ9" s="186" t="s">
        <v>184</v>
      </c>
      <c r="BA9" s="201" t="s">
        <v>184</v>
      </c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s="63" customFormat="1" ht="15" customHeight="1">
      <c r="A10" s="181"/>
      <c r="B10" s="184"/>
      <c r="C10" s="187"/>
      <c r="D10" s="187"/>
      <c r="E10" s="196"/>
      <c r="F10" s="199"/>
      <c r="G10" s="184"/>
      <c r="H10" s="187"/>
      <c r="I10" s="196"/>
      <c r="J10" s="199"/>
      <c r="K10" s="184"/>
      <c r="L10" s="187"/>
      <c r="M10" s="187"/>
      <c r="N10" s="187"/>
      <c r="O10" s="187"/>
      <c r="P10" s="187"/>
      <c r="Q10" s="187"/>
      <c r="R10" s="187"/>
      <c r="S10" s="187"/>
      <c r="T10" s="184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99"/>
      <c r="AT10" s="184"/>
      <c r="AU10" s="187"/>
      <c r="AV10" s="196"/>
      <c r="AW10" s="199"/>
      <c r="AX10" s="184"/>
      <c r="AY10" s="187"/>
      <c r="AZ10" s="187"/>
      <c r="BA10" s="20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s="63" customFormat="1" ht="31.5" customHeight="1" thickBot="1">
      <c r="A11" s="182"/>
      <c r="B11" s="185"/>
      <c r="C11" s="188"/>
      <c r="D11" s="188"/>
      <c r="E11" s="197"/>
      <c r="F11" s="200"/>
      <c r="G11" s="185"/>
      <c r="H11" s="188"/>
      <c r="I11" s="197"/>
      <c r="J11" s="200"/>
      <c r="K11" s="185"/>
      <c r="L11" s="188"/>
      <c r="M11" s="188"/>
      <c r="N11" s="188"/>
      <c r="O11" s="188"/>
      <c r="P11" s="188"/>
      <c r="Q11" s="188"/>
      <c r="R11" s="188"/>
      <c r="S11" s="188"/>
      <c r="T11" s="185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200"/>
      <c r="AT11" s="185"/>
      <c r="AU11" s="188"/>
      <c r="AV11" s="197"/>
      <c r="AW11" s="200"/>
      <c r="AX11" s="185"/>
      <c r="AY11" s="188"/>
      <c r="AZ11" s="188"/>
      <c r="BA11" s="203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s="63" customFormat="1" ht="21" customHeight="1" thickBot="1">
      <c r="A12" s="204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6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s="63" customFormat="1" ht="15" customHeight="1">
      <c r="A13" s="180" t="s">
        <v>186</v>
      </c>
      <c r="B13" s="183"/>
      <c r="C13" s="186"/>
      <c r="D13" s="186"/>
      <c r="E13" s="195"/>
      <c r="F13" s="198"/>
      <c r="G13" s="183"/>
      <c r="H13" s="186" t="s">
        <v>282</v>
      </c>
      <c r="I13" s="195"/>
      <c r="J13" s="198" t="s">
        <v>301</v>
      </c>
      <c r="K13" s="183"/>
      <c r="L13" s="186" t="s">
        <v>301</v>
      </c>
      <c r="M13" s="186"/>
      <c r="N13" s="186"/>
      <c r="O13" s="186"/>
      <c r="P13" s="186"/>
      <c r="Q13" s="186"/>
      <c r="R13" s="186"/>
      <c r="S13" s="186"/>
      <c r="T13" s="207" t="s">
        <v>184</v>
      </c>
      <c r="U13" s="186" t="s">
        <v>184</v>
      </c>
      <c r="V13" s="186"/>
      <c r="W13" s="186"/>
      <c r="X13" s="186"/>
      <c r="Y13" s="186"/>
      <c r="Z13" s="186"/>
      <c r="AA13" s="186"/>
      <c r="AB13" s="186" t="s">
        <v>282</v>
      </c>
      <c r="AC13" s="186" t="s">
        <v>282</v>
      </c>
      <c r="AD13" s="186"/>
      <c r="AE13" s="186"/>
      <c r="AF13" s="186"/>
      <c r="AG13" s="186"/>
      <c r="AH13" s="186"/>
      <c r="AI13" s="186"/>
      <c r="AJ13" s="186"/>
      <c r="AK13" s="186"/>
      <c r="AL13" s="186"/>
      <c r="AM13" s="186" t="s">
        <v>194</v>
      </c>
      <c r="AN13" s="186" t="s">
        <v>194</v>
      </c>
      <c r="AO13" s="186" t="s">
        <v>194</v>
      </c>
      <c r="AP13" s="186" t="s">
        <v>194</v>
      </c>
      <c r="AQ13" s="186" t="s">
        <v>194</v>
      </c>
      <c r="AR13" s="186" t="s">
        <v>185</v>
      </c>
      <c r="AS13" s="186" t="s">
        <v>184</v>
      </c>
      <c r="AT13" s="210" t="s">
        <v>184</v>
      </c>
      <c r="AU13" s="213" t="s">
        <v>184</v>
      </c>
      <c r="AV13" s="216" t="s">
        <v>184</v>
      </c>
      <c r="AW13" s="219" t="s">
        <v>184</v>
      </c>
      <c r="AX13" s="207" t="s">
        <v>184</v>
      </c>
      <c r="AY13" s="213" t="s">
        <v>184</v>
      </c>
      <c r="AZ13" s="213" t="s">
        <v>184</v>
      </c>
      <c r="BA13" s="216" t="s">
        <v>184</v>
      </c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s="63" customFormat="1" ht="15" customHeight="1">
      <c r="A14" s="181"/>
      <c r="B14" s="184"/>
      <c r="C14" s="187"/>
      <c r="D14" s="187"/>
      <c r="E14" s="196"/>
      <c r="F14" s="199"/>
      <c r="G14" s="184"/>
      <c r="H14" s="187"/>
      <c r="I14" s="196"/>
      <c r="J14" s="199"/>
      <c r="K14" s="184"/>
      <c r="L14" s="187"/>
      <c r="M14" s="187"/>
      <c r="N14" s="187"/>
      <c r="O14" s="187"/>
      <c r="P14" s="187"/>
      <c r="Q14" s="187"/>
      <c r="R14" s="187"/>
      <c r="S14" s="187"/>
      <c r="T14" s="208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211"/>
      <c r="AU14" s="214"/>
      <c r="AV14" s="217"/>
      <c r="AW14" s="220"/>
      <c r="AX14" s="208"/>
      <c r="AY14" s="214"/>
      <c r="AZ14" s="214"/>
      <c r="BA14" s="217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s="63" customFormat="1" ht="31.5" customHeight="1" thickBot="1">
      <c r="A15" s="182"/>
      <c r="B15" s="185"/>
      <c r="C15" s="188"/>
      <c r="D15" s="188"/>
      <c r="E15" s="197"/>
      <c r="F15" s="200"/>
      <c r="G15" s="185"/>
      <c r="H15" s="188"/>
      <c r="I15" s="197"/>
      <c r="J15" s="200"/>
      <c r="K15" s="185"/>
      <c r="L15" s="188"/>
      <c r="M15" s="188"/>
      <c r="N15" s="188"/>
      <c r="O15" s="188"/>
      <c r="P15" s="188"/>
      <c r="Q15" s="188"/>
      <c r="R15" s="188"/>
      <c r="S15" s="188"/>
      <c r="T15" s="209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212"/>
      <c r="AU15" s="215"/>
      <c r="AV15" s="218"/>
      <c r="AW15" s="221"/>
      <c r="AX15" s="209"/>
      <c r="AY15" s="215"/>
      <c r="AZ15" s="215"/>
      <c r="BA15" s="218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s="63" customFormat="1" ht="19.5" customHeight="1" thickBot="1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4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64" s="63" customFormat="1" ht="15" customHeight="1">
      <c r="A17" s="180" t="s">
        <v>187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 t="s">
        <v>282</v>
      </c>
      <c r="O17" s="186" t="s">
        <v>282</v>
      </c>
      <c r="P17" s="186" t="s">
        <v>282</v>
      </c>
      <c r="Q17" s="186"/>
      <c r="R17" s="183" t="s">
        <v>185</v>
      </c>
      <c r="S17" s="225" t="s">
        <v>184</v>
      </c>
      <c r="T17" s="207" t="s">
        <v>184</v>
      </c>
      <c r="U17" s="186" t="s">
        <v>282</v>
      </c>
      <c r="V17" s="186" t="s">
        <v>282</v>
      </c>
      <c r="W17" s="186" t="s">
        <v>282</v>
      </c>
      <c r="X17" s="186" t="s">
        <v>282</v>
      </c>
      <c r="Y17" s="186" t="s">
        <v>282</v>
      </c>
      <c r="Z17" s="186" t="s">
        <v>282</v>
      </c>
      <c r="AA17" s="186" t="s">
        <v>282</v>
      </c>
      <c r="AB17" s="186" t="s">
        <v>194</v>
      </c>
      <c r="AC17" s="186" t="s">
        <v>194</v>
      </c>
      <c r="AD17" s="186" t="s">
        <v>194</v>
      </c>
      <c r="AE17" s="186" t="s">
        <v>194</v>
      </c>
      <c r="AF17" s="186" t="s">
        <v>194</v>
      </c>
      <c r="AG17" s="186" t="s">
        <v>194</v>
      </c>
      <c r="AH17" s="186" t="s">
        <v>194</v>
      </c>
      <c r="AI17" s="186" t="s">
        <v>194</v>
      </c>
      <c r="AJ17" s="186" t="s">
        <v>194</v>
      </c>
      <c r="AK17" s="186" t="s">
        <v>194</v>
      </c>
      <c r="AL17" s="186" t="s">
        <v>194</v>
      </c>
      <c r="AM17" s="186" t="s">
        <v>194</v>
      </c>
      <c r="AN17" s="186" t="s">
        <v>194</v>
      </c>
      <c r="AO17" s="186" t="s">
        <v>194</v>
      </c>
      <c r="AP17" s="186" t="s">
        <v>188</v>
      </c>
      <c r="AQ17" s="186" t="s">
        <v>188</v>
      </c>
      <c r="AR17" s="228" t="s">
        <v>188</v>
      </c>
      <c r="AS17" s="225"/>
      <c r="AT17" s="207"/>
      <c r="AU17" s="213"/>
      <c r="AV17" s="233"/>
      <c r="AW17" s="225"/>
      <c r="AX17" s="207"/>
      <c r="AY17" s="213"/>
      <c r="AZ17" s="213"/>
      <c r="BA17" s="216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s="63" customFormat="1" ht="15" customHeight="1">
      <c r="A18" s="181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4"/>
      <c r="S18" s="226"/>
      <c r="T18" s="208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229"/>
      <c r="AS18" s="226"/>
      <c r="AT18" s="208"/>
      <c r="AU18" s="214"/>
      <c r="AV18" s="234"/>
      <c r="AW18" s="226"/>
      <c r="AX18" s="208"/>
      <c r="AY18" s="214"/>
      <c r="AZ18" s="214"/>
      <c r="BA18" s="217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64" s="63" customFormat="1" ht="30.75" customHeight="1" thickBot="1">
      <c r="A19" s="182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5"/>
      <c r="S19" s="227"/>
      <c r="T19" s="209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230"/>
      <c r="AS19" s="227"/>
      <c r="AT19" s="209"/>
      <c r="AU19" s="215"/>
      <c r="AV19" s="235"/>
      <c r="AW19" s="227"/>
      <c r="AX19" s="209"/>
      <c r="AY19" s="215"/>
      <c r="AZ19" s="215"/>
      <c r="BA19" s="218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64" s="63" customFormat="1" ht="12.75" customHeight="1">
      <c r="A20" s="231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53" ht="18.75">
      <c r="A21" s="169" t="s">
        <v>189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</row>
    <row r="22" spans="1:53" ht="18.7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</row>
    <row r="23" spans="10:53" ht="41.25" customHeight="1">
      <c r="J23" s="170" t="s">
        <v>253</v>
      </c>
      <c r="K23" s="170"/>
      <c r="L23" s="170"/>
      <c r="M23" s="170"/>
      <c r="N23" s="170"/>
      <c r="S23" s="170" t="s">
        <v>190</v>
      </c>
      <c r="T23" s="170"/>
      <c r="U23" s="170"/>
      <c r="V23" s="170"/>
      <c r="W23" s="170"/>
      <c r="X23" s="170"/>
      <c r="Y23" s="170"/>
      <c r="Z23" s="170"/>
      <c r="AC23" s="170" t="s">
        <v>111</v>
      </c>
      <c r="AD23" s="170"/>
      <c r="AE23" s="170"/>
      <c r="AF23" s="170"/>
      <c r="AG23" s="170"/>
      <c r="AJ23" s="170" t="s">
        <v>191</v>
      </c>
      <c r="AK23" s="170"/>
      <c r="AL23" s="170"/>
      <c r="AM23" s="170"/>
      <c r="AN23" s="170"/>
      <c r="AQ23" s="170" t="s">
        <v>192</v>
      </c>
      <c r="AR23" s="170"/>
      <c r="AS23" s="170"/>
      <c r="AT23" s="170"/>
      <c r="AU23" s="170"/>
      <c r="AX23" s="170" t="s">
        <v>193</v>
      </c>
      <c r="AY23" s="170"/>
      <c r="AZ23" s="170"/>
      <c r="BA23" s="170"/>
    </row>
    <row r="24" spans="10:53" ht="37.5" customHeight="1">
      <c r="J24" s="170"/>
      <c r="K24" s="170"/>
      <c r="L24" s="170"/>
      <c r="M24" s="170"/>
      <c r="N24" s="170"/>
      <c r="S24" s="170"/>
      <c r="T24" s="170"/>
      <c r="U24" s="170"/>
      <c r="V24" s="170"/>
      <c r="W24" s="170"/>
      <c r="X24" s="170"/>
      <c r="Y24" s="170"/>
      <c r="Z24" s="170"/>
      <c r="AC24" s="170"/>
      <c r="AD24" s="170"/>
      <c r="AE24" s="170"/>
      <c r="AF24" s="170"/>
      <c r="AG24" s="170"/>
      <c r="AJ24" s="170"/>
      <c r="AK24" s="170"/>
      <c r="AL24" s="170"/>
      <c r="AM24" s="170"/>
      <c r="AN24" s="170"/>
      <c r="AQ24" s="170"/>
      <c r="AR24" s="170"/>
      <c r="AS24" s="170"/>
      <c r="AT24" s="170"/>
      <c r="AU24" s="170"/>
      <c r="AX24" s="170"/>
      <c r="AY24" s="170"/>
      <c r="AZ24" s="170"/>
      <c r="BA24" s="170"/>
    </row>
    <row r="26" spans="11:52" ht="12.75">
      <c r="K26" s="160" t="s">
        <v>254</v>
      </c>
      <c r="L26" s="160"/>
      <c r="V26" s="159" t="s">
        <v>282</v>
      </c>
      <c r="W26" s="160"/>
      <c r="AD26" s="161" t="s">
        <v>185</v>
      </c>
      <c r="AE26" s="162"/>
      <c r="AK26" s="160" t="s">
        <v>184</v>
      </c>
      <c r="AL26" s="160"/>
      <c r="AR26" s="165" t="s">
        <v>194</v>
      </c>
      <c r="AS26" s="162"/>
      <c r="AY26" s="160" t="s">
        <v>188</v>
      </c>
      <c r="AZ26" s="160"/>
    </row>
    <row r="27" spans="11:52" ht="12.75" customHeight="1">
      <c r="K27" s="160"/>
      <c r="L27" s="160"/>
      <c r="V27" s="160"/>
      <c r="W27" s="160"/>
      <c r="AD27" s="163"/>
      <c r="AE27" s="164"/>
      <c r="AK27" s="160"/>
      <c r="AL27" s="160"/>
      <c r="AR27" s="163"/>
      <c r="AS27" s="164"/>
      <c r="AY27" s="160"/>
      <c r="AZ27" s="160"/>
    </row>
    <row r="28" ht="12.75" customHeight="1"/>
    <row r="30" spans="36:40" ht="12.75">
      <c r="AJ30" s="170" t="s">
        <v>283</v>
      </c>
      <c r="AK30" s="170"/>
      <c r="AL30" s="170"/>
      <c r="AM30" s="170"/>
      <c r="AN30" s="170"/>
    </row>
    <row r="31" spans="36:40" ht="12.75">
      <c r="AJ31" s="170"/>
      <c r="AK31" s="170"/>
      <c r="AL31" s="170"/>
      <c r="AM31" s="170"/>
      <c r="AN31" s="170"/>
    </row>
    <row r="32" spans="37:38" ht="12.75">
      <c r="AK32" s="159" t="s">
        <v>284</v>
      </c>
      <c r="AL32" s="160"/>
    </row>
    <row r="33" spans="37:38" ht="12.75">
      <c r="AK33" s="160"/>
      <c r="AL33" s="160"/>
    </row>
    <row r="34" spans="41:93" ht="18.75"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G34" s="170"/>
      <c r="BH34" s="170"/>
      <c r="BI34" s="170"/>
      <c r="BJ34" s="170"/>
      <c r="BK34" s="170"/>
      <c r="BL34" s="170"/>
      <c r="BM34" s="170"/>
      <c r="BN34" s="170"/>
      <c r="BQ34" s="170"/>
      <c r="BR34" s="170"/>
      <c r="BS34" s="170"/>
      <c r="BT34" s="170"/>
      <c r="BU34" s="170"/>
      <c r="BX34" s="170"/>
      <c r="BY34" s="170"/>
      <c r="BZ34" s="170"/>
      <c r="CA34" s="170"/>
      <c r="CB34" s="170"/>
      <c r="CE34" s="170"/>
      <c r="CF34" s="170"/>
      <c r="CG34" s="170"/>
      <c r="CH34" s="170"/>
      <c r="CI34" s="170"/>
      <c r="CL34" s="170"/>
      <c r="CM34" s="170"/>
      <c r="CN34" s="170"/>
      <c r="CO34" s="170"/>
    </row>
    <row r="36" spans="51:92" ht="12.75">
      <c r="AY36" s="237"/>
      <c r="AZ36" s="237"/>
      <c r="BJ36" s="160"/>
      <c r="BK36" s="160"/>
      <c r="BR36" s="161"/>
      <c r="BS36" s="162"/>
      <c r="BY36" s="160"/>
      <c r="BZ36" s="160"/>
      <c r="CF36" s="161"/>
      <c r="CG36" s="162"/>
      <c r="CM36" s="160"/>
      <c r="CN36" s="160"/>
    </row>
    <row r="37" spans="51:92" ht="12.75">
      <c r="AY37" s="237"/>
      <c r="AZ37" s="237"/>
      <c r="BJ37" s="160"/>
      <c r="BK37" s="160"/>
      <c r="BR37" s="163"/>
      <c r="BS37" s="164"/>
      <c r="BY37" s="160"/>
      <c r="BZ37" s="160"/>
      <c r="CF37" s="163"/>
      <c r="CG37" s="164"/>
      <c r="CM37" s="160"/>
      <c r="CN37" s="160"/>
    </row>
  </sheetData>
  <sheetProtection/>
  <mergeCells count="256">
    <mergeCell ref="AJ30:AN31"/>
    <mergeCell ref="AK32:AL33"/>
    <mergeCell ref="CF36:CG37"/>
    <mergeCell ref="CM36:CN37"/>
    <mergeCell ref="AY36:AZ37"/>
    <mergeCell ref="BJ36:BK37"/>
    <mergeCell ref="BR36:BS37"/>
    <mergeCell ref="BY36:BZ37"/>
    <mergeCell ref="CE34:CI34"/>
    <mergeCell ref="CL34:CO34"/>
    <mergeCell ref="AQ23:AU24"/>
    <mergeCell ref="AX23:BA24"/>
    <mergeCell ref="AO34:BD34"/>
    <mergeCell ref="BG34:BN34"/>
    <mergeCell ref="BQ34:BU34"/>
    <mergeCell ref="BX34:CB34"/>
    <mergeCell ref="AY26:AZ27"/>
    <mergeCell ref="AT17:AT19"/>
    <mergeCell ref="AU17:AU19"/>
    <mergeCell ref="A20:BA20"/>
    <mergeCell ref="AX17:AX19"/>
    <mergeCell ref="AY17:AY19"/>
    <mergeCell ref="AZ17:AZ19"/>
    <mergeCell ref="BA17:BA19"/>
    <mergeCell ref="AV17:AV19"/>
    <mergeCell ref="AW17:AW19"/>
    <mergeCell ref="AL17:AL19"/>
    <mergeCell ref="AM17:AM19"/>
    <mergeCell ref="AN17:AN19"/>
    <mergeCell ref="AO17:AO19"/>
    <mergeCell ref="AP17:AP19"/>
    <mergeCell ref="AQ17:AQ19"/>
    <mergeCell ref="AR17:AR19"/>
    <mergeCell ref="AS17:AS19"/>
    <mergeCell ref="AF17:AF19"/>
    <mergeCell ref="AG17:AG19"/>
    <mergeCell ref="AH17:AH19"/>
    <mergeCell ref="AI17:AI19"/>
    <mergeCell ref="V17:V19"/>
    <mergeCell ref="W17:W19"/>
    <mergeCell ref="AJ17:AJ19"/>
    <mergeCell ref="AK17:AK19"/>
    <mergeCell ref="Z17:Z19"/>
    <mergeCell ref="AA17:AA19"/>
    <mergeCell ref="AB17:AB19"/>
    <mergeCell ref="AC17:AC19"/>
    <mergeCell ref="AD17:AD19"/>
    <mergeCell ref="AE17:AE19"/>
    <mergeCell ref="X17:X19"/>
    <mergeCell ref="Y17:Y19"/>
    <mergeCell ref="N17:N19"/>
    <mergeCell ref="O17:O19"/>
    <mergeCell ref="P17:P19"/>
    <mergeCell ref="Q17:Q19"/>
    <mergeCell ref="R17:R19"/>
    <mergeCell ref="S17:S19"/>
    <mergeCell ref="H17:H19"/>
    <mergeCell ref="I17:I19"/>
    <mergeCell ref="J17:J19"/>
    <mergeCell ref="K17:K19"/>
    <mergeCell ref="L17:L19"/>
    <mergeCell ref="M17:M19"/>
    <mergeCell ref="A16:BA16"/>
    <mergeCell ref="A17:A19"/>
    <mergeCell ref="B17:B19"/>
    <mergeCell ref="C17:C19"/>
    <mergeCell ref="D17:D19"/>
    <mergeCell ref="E17:E19"/>
    <mergeCell ref="F17:F19"/>
    <mergeCell ref="G17:G19"/>
    <mergeCell ref="T17:T19"/>
    <mergeCell ref="U17:U19"/>
    <mergeCell ref="AZ13:AZ15"/>
    <mergeCell ref="BA13:BA15"/>
    <mergeCell ref="AV13:AV15"/>
    <mergeCell ref="AW13:AW15"/>
    <mergeCell ref="AX13:AX15"/>
    <mergeCell ref="AY13:AY15"/>
    <mergeCell ref="AT13:AT15"/>
    <mergeCell ref="AU13:AU15"/>
    <mergeCell ref="AN13:AN15"/>
    <mergeCell ref="AO13:AO15"/>
    <mergeCell ref="AP13:AP15"/>
    <mergeCell ref="AQ13:AQ15"/>
    <mergeCell ref="AR13:AR15"/>
    <mergeCell ref="AS13:AS15"/>
    <mergeCell ref="R13:R15"/>
    <mergeCell ref="S13:S15"/>
    <mergeCell ref="T13:T15"/>
    <mergeCell ref="U13:U15"/>
    <mergeCell ref="AB13:AB15"/>
    <mergeCell ref="AC13:AC15"/>
    <mergeCell ref="V13:V15"/>
    <mergeCell ref="W13:W15"/>
    <mergeCell ref="X13:X15"/>
    <mergeCell ref="Y13:Y15"/>
    <mergeCell ref="AD13:AD15"/>
    <mergeCell ref="AE13:AE15"/>
    <mergeCell ref="AJ13:AJ15"/>
    <mergeCell ref="AK13:AK15"/>
    <mergeCell ref="AL13:AL15"/>
    <mergeCell ref="AM13:AM15"/>
    <mergeCell ref="AF13:AF15"/>
    <mergeCell ref="AG13:AG15"/>
    <mergeCell ref="AH13:AH15"/>
    <mergeCell ref="AI13:AI15"/>
    <mergeCell ref="J13:J15"/>
    <mergeCell ref="K13:K15"/>
    <mergeCell ref="L13:L15"/>
    <mergeCell ref="M13:M15"/>
    <mergeCell ref="N13:N15"/>
    <mergeCell ref="O13:O15"/>
    <mergeCell ref="A12:BA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Z13:Z15"/>
    <mergeCell ref="AA13:AA15"/>
    <mergeCell ref="AY9:AY11"/>
    <mergeCell ref="AZ9:AZ11"/>
    <mergeCell ref="BA9:BA11"/>
    <mergeCell ref="P13:P15"/>
    <mergeCell ref="Q13:Q15"/>
    <mergeCell ref="AV9:AV11"/>
    <mergeCell ref="AW9:AW11"/>
    <mergeCell ref="AP9:AP11"/>
    <mergeCell ref="AQ9:AQ11"/>
    <mergeCell ref="AR9:AR11"/>
    <mergeCell ref="AK9:AK11"/>
    <mergeCell ref="AL9:AL11"/>
    <mergeCell ref="AM9:AM11"/>
    <mergeCell ref="AX9:AX11"/>
    <mergeCell ref="AS9:AS11"/>
    <mergeCell ref="AT9:AT11"/>
    <mergeCell ref="AU9:AU11"/>
    <mergeCell ref="AA9:AA11"/>
    <mergeCell ref="AN9:AN11"/>
    <mergeCell ref="AO9:AO11"/>
    <mergeCell ref="AD9:AD11"/>
    <mergeCell ref="AE9:AE11"/>
    <mergeCell ref="AF9:AF11"/>
    <mergeCell ref="AG9:AG11"/>
    <mergeCell ref="AH9:AH11"/>
    <mergeCell ref="AI9:AI11"/>
    <mergeCell ref="AJ9:AJ11"/>
    <mergeCell ref="L9:L11"/>
    <mergeCell ref="W9:W11"/>
    <mergeCell ref="X9:X11"/>
    <mergeCell ref="Y9:Y11"/>
    <mergeCell ref="Z9:Z11"/>
    <mergeCell ref="S9:S11"/>
    <mergeCell ref="T9:T11"/>
    <mergeCell ref="U9:U11"/>
    <mergeCell ref="V9:V11"/>
    <mergeCell ref="R9:R11"/>
    <mergeCell ref="BA5:BA6"/>
    <mergeCell ref="P9:P11"/>
    <mergeCell ref="Q9:Q11"/>
    <mergeCell ref="F9:F11"/>
    <mergeCell ref="G9:G11"/>
    <mergeCell ref="H9:H11"/>
    <mergeCell ref="I9:I11"/>
    <mergeCell ref="J9:J11"/>
    <mergeCell ref="K9:K11"/>
    <mergeCell ref="AT5:AT6"/>
    <mergeCell ref="E9:E11"/>
    <mergeCell ref="AX5:AX6"/>
    <mergeCell ref="AY5:AY6"/>
    <mergeCell ref="AZ5:AZ6"/>
    <mergeCell ref="M9:M11"/>
    <mergeCell ref="N9:N11"/>
    <mergeCell ref="O9:O11"/>
    <mergeCell ref="AB9:AB11"/>
    <mergeCell ref="AC9:AC11"/>
    <mergeCell ref="AU5:AU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Y5:Y6"/>
    <mergeCell ref="AA5:AA6"/>
    <mergeCell ref="AG5:AG6"/>
    <mergeCell ref="AO4:AR4"/>
    <mergeCell ref="AT4:AV4"/>
    <mergeCell ref="AH5:AH6"/>
    <mergeCell ref="AI5:AI6"/>
    <mergeCell ref="AJ5:AJ6"/>
    <mergeCell ref="AK5:AK6"/>
    <mergeCell ref="AV5:AV6"/>
    <mergeCell ref="H5:H6"/>
    <mergeCell ref="Z5:Z6"/>
    <mergeCell ref="N5:N6"/>
    <mergeCell ref="O5:O6"/>
    <mergeCell ref="P5:P6"/>
    <mergeCell ref="Q5:Q6"/>
    <mergeCell ref="R5:R6"/>
    <mergeCell ref="S5:S6"/>
    <mergeCell ref="U5:U6"/>
    <mergeCell ref="V5:V6"/>
    <mergeCell ref="B5:B6"/>
    <mergeCell ref="C5:C6"/>
    <mergeCell ref="D5:D6"/>
    <mergeCell ref="E5:E6"/>
    <mergeCell ref="F5:F6"/>
    <mergeCell ref="G5:G6"/>
    <mergeCell ref="T4:V4"/>
    <mergeCell ref="X4:Z4"/>
    <mergeCell ref="AB4:AE4"/>
    <mergeCell ref="AG4:AI4"/>
    <mergeCell ref="T5:T6"/>
    <mergeCell ref="AX4:BA4"/>
    <mergeCell ref="W5:W6"/>
    <mergeCell ref="AF5:AF6"/>
    <mergeCell ref="AC5:AC6"/>
    <mergeCell ref="X5:X6"/>
    <mergeCell ref="A9:A11"/>
    <mergeCell ref="B9:B11"/>
    <mergeCell ref="C9:C11"/>
    <mergeCell ref="D9:D11"/>
    <mergeCell ref="A2:BA2"/>
    <mergeCell ref="A4:A7"/>
    <mergeCell ref="B4:E4"/>
    <mergeCell ref="G4:I4"/>
    <mergeCell ref="K4:N4"/>
    <mergeCell ref="O4:R4"/>
    <mergeCell ref="AJ23:AN24"/>
    <mergeCell ref="AD5:AD6"/>
    <mergeCell ref="AE5:AE6"/>
    <mergeCell ref="AB5:AB6"/>
    <mergeCell ref="K26:L27"/>
    <mergeCell ref="I5:I6"/>
    <mergeCell ref="J5:J6"/>
    <mergeCell ref="K5:K6"/>
    <mergeCell ref="L5:L6"/>
    <mergeCell ref="A8:BA8"/>
    <mergeCell ref="V26:W27"/>
    <mergeCell ref="AD26:AE27"/>
    <mergeCell ref="AK26:AL27"/>
    <mergeCell ref="AR26:AS27"/>
    <mergeCell ref="M5:M6"/>
    <mergeCell ref="AK4:AM4"/>
    <mergeCell ref="A21:P22"/>
    <mergeCell ref="J23:N24"/>
    <mergeCell ref="S23:Z24"/>
    <mergeCell ref="AC23:AG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5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O36"/>
  <sheetViews>
    <sheetView view="pageBreakPreview" zoomScale="60" zoomScaleNormal="60" zoomScalePageLayoutView="0" workbookViewId="0" topLeftCell="A1">
      <selection activeCell="L12" sqref="L12:L14"/>
    </sheetView>
  </sheetViews>
  <sheetFormatPr defaultColWidth="9.140625" defaultRowHeight="12.75"/>
  <cols>
    <col min="1" max="1" width="6.57421875" style="40" customWidth="1"/>
    <col min="2" max="53" width="5.140625" style="40" customWidth="1"/>
    <col min="54" max="54" width="12.28125" style="40" customWidth="1"/>
    <col min="55" max="16384" width="9.140625" style="40" customWidth="1"/>
  </cols>
  <sheetData>
    <row r="1" ht="95.25" customHeight="1"/>
    <row r="2" spans="1:64" s="63" customFormat="1" ht="27">
      <c r="A2" s="189" t="s">
        <v>116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s="63" customFormat="1" ht="16.5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238" t="s">
        <v>306</v>
      </c>
      <c r="Y3" s="238"/>
      <c r="Z3" s="238"/>
      <c r="AA3" s="238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s="63" customFormat="1" ht="28.5" customHeight="1" thickBot="1">
      <c r="A4" s="190" t="s">
        <v>117</v>
      </c>
      <c r="B4" s="168" t="s">
        <v>118</v>
      </c>
      <c r="C4" s="168"/>
      <c r="D4" s="168"/>
      <c r="E4" s="168"/>
      <c r="F4" s="65"/>
      <c r="G4" s="168" t="s">
        <v>119</v>
      </c>
      <c r="H4" s="168"/>
      <c r="I4" s="168"/>
      <c r="J4" s="65"/>
      <c r="K4" s="168" t="s">
        <v>120</v>
      </c>
      <c r="L4" s="168"/>
      <c r="M4" s="168"/>
      <c r="N4" s="168"/>
      <c r="O4" s="193" t="s">
        <v>121</v>
      </c>
      <c r="P4" s="168"/>
      <c r="Q4" s="168"/>
      <c r="R4" s="194"/>
      <c r="S4" s="65"/>
      <c r="T4" s="168" t="s">
        <v>122</v>
      </c>
      <c r="U4" s="168"/>
      <c r="V4" s="168"/>
      <c r="W4" s="65"/>
      <c r="X4" s="168" t="s">
        <v>123</v>
      </c>
      <c r="Y4" s="168"/>
      <c r="Z4" s="168"/>
      <c r="AA4" s="65"/>
      <c r="AB4" s="168" t="s">
        <v>124</v>
      </c>
      <c r="AC4" s="168"/>
      <c r="AD4" s="168"/>
      <c r="AE4" s="168"/>
      <c r="AF4" s="65"/>
      <c r="AG4" s="168" t="s">
        <v>125</v>
      </c>
      <c r="AH4" s="168"/>
      <c r="AI4" s="168"/>
      <c r="AJ4" s="65"/>
      <c r="AK4" s="168" t="s">
        <v>126</v>
      </c>
      <c r="AL4" s="168"/>
      <c r="AM4" s="168"/>
      <c r="AN4" s="65"/>
      <c r="AO4" s="168" t="s">
        <v>127</v>
      </c>
      <c r="AP4" s="168"/>
      <c r="AQ4" s="168"/>
      <c r="AR4" s="168"/>
      <c r="AS4" s="65"/>
      <c r="AT4" s="168" t="s">
        <v>128</v>
      </c>
      <c r="AU4" s="168"/>
      <c r="AV4" s="168"/>
      <c r="AW4" s="65"/>
      <c r="AX4" s="168" t="s">
        <v>129</v>
      </c>
      <c r="AY4" s="168"/>
      <c r="AZ4" s="168"/>
      <c r="BA4" s="194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s="63" customFormat="1" ht="57" customHeight="1" thickBot="1">
      <c r="A5" s="191"/>
      <c r="B5" s="133" t="s">
        <v>350</v>
      </c>
      <c r="C5" s="133" t="s">
        <v>307</v>
      </c>
      <c r="D5" s="133" t="s">
        <v>308</v>
      </c>
      <c r="E5" s="133" t="s">
        <v>309</v>
      </c>
      <c r="F5" s="133" t="s">
        <v>310</v>
      </c>
      <c r="G5" s="133" t="s">
        <v>311</v>
      </c>
      <c r="H5" s="133" t="s">
        <v>312</v>
      </c>
      <c r="I5" s="133" t="s">
        <v>313</v>
      </c>
      <c r="J5" s="133" t="s">
        <v>314</v>
      </c>
      <c r="K5" s="133" t="s">
        <v>315</v>
      </c>
      <c r="L5" s="133" t="s">
        <v>316</v>
      </c>
      <c r="M5" s="133" t="s">
        <v>317</v>
      </c>
      <c r="N5" s="133" t="s">
        <v>318</v>
      </c>
      <c r="O5" s="133" t="s">
        <v>319</v>
      </c>
      <c r="P5" s="133" t="s">
        <v>320</v>
      </c>
      <c r="Q5" s="133" t="s">
        <v>321</v>
      </c>
      <c r="R5" s="133" t="s">
        <v>309</v>
      </c>
      <c r="S5" s="133" t="s">
        <v>322</v>
      </c>
      <c r="T5" s="133" t="s">
        <v>323</v>
      </c>
      <c r="U5" s="133" t="s">
        <v>324</v>
      </c>
      <c r="V5" s="133" t="s">
        <v>325</v>
      </c>
      <c r="W5" s="133" t="s">
        <v>326</v>
      </c>
      <c r="X5" s="133" t="s">
        <v>327</v>
      </c>
      <c r="Y5" s="133" t="s">
        <v>328</v>
      </c>
      <c r="Z5" s="133" t="s">
        <v>329</v>
      </c>
      <c r="AA5" s="133" t="s">
        <v>330</v>
      </c>
      <c r="AB5" s="133" t="s">
        <v>331</v>
      </c>
      <c r="AC5" s="133" t="s">
        <v>328</v>
      </c>
      <c r="AD5" s="133" t="s">
        <v>329</v>
      </c>
      <c r="AE5" s="133" t="s">
        <v>332</v>
      </c>
      <c r="AF5" s="133" t="s">
        <v>333</v>
      </c>
      <c r="AG5" s="133" t="s">
        <v>311</v>
      </c>
      <c r="AH5" s="133" t="s">
        <v>312</v>
      </c>
      <c r="AI5" s="133" t="s">
        <v>313</v>
      </c>
      <c r="AJ5" s="133" t="s">
        <v>334</v>
      </c>
      <c r="AK5" s="133" t="s">
        <v>335</v>
      </c>
      <c r="AL5" s="133" t="s">
        <v>336</v>
      </c>
      <c r="AM5" s="133" t="s">
        <v>337</v>
      </c>
      <c r="AN5" s="133" t="s">
        <v>338</v>
      </c>
      <c r="AO5" s="133" t="s">
        <v>339</v>
      </c>
      <c r="AP5" s="133" t="s">
        <v>307</v>
      </c>
      <c r="AQ5" s="133" t="s">
        <v>340</v>
      </c>
      <c r="AR5" s="133" t="s">
        <v>341</v>
      </c>
      <c r="AS5" s="133" t="s">
        <v>342</v>
      </c>
      <c r="AT5" s="133" t="s">
        <v>343</v>
      </c>
      <c r="AU5" s="133" t="s">
        <v>344</v>
      </c>
      <c r="AV5" s="133" t="s">
        <v>345</v>
      </c>
      <c r="AW5" s="133" t="s">
        <v>314</v>
      </c>
      <c r="AX5" s="133" t="s">
        <v>346</v>
      </c>
      <c r="AY5" s="133" t="s">
        <v>347</v>
      </c>
      <c r="AZ5" s="133" t="s">
        <v>348</v>
      </c>
      <c r="BA5" s="133" t="s">
        <v>349</v>
      </c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s="63" customFormat="1" ht="21" customHeight="1" thickBot="1">
      <c r="A6" s="192"/>
      <c r="B6" s="66">
        <v>1</v>
      </c>
      <c r="C6" s="67">
        <v>2</v>
      </c>
      <c r="D6" s="67">
        <v>3</v>
      </c>
      <c r="E6" s="68">
        <v>4</v>
      </c>
      <c r="F6" s="69">
        <v>5</v>
      </c>
      <c r="G6" s="66">
        <v>6</v>
      </c>
      <c r="H6" s="67">
        <v>7</v>
      </c>
      <c r="I6" s="68">
        <v>8</v>
      </c>
      <c r="J6" s="69">
        <v>9</v>
      </c>
      <c r="K6" s="70" t="s">
        <v>139</v>
      </c>
      <c r="L6" s="71" t="s">
        <v>140</v>
      </c>
      <c r="M6" s="71" t="s">
        <v>141</v>
      </c>
      <c r="N6" s="72" t="s">
        <v>142</v>
      </c>
      <c r="O6" s="73" t="s">
        <v>143</v>
      </c>
      <c r="P6" s="71" t="s">
        <v>144</v>
      </c>
      <c r="Q6" s="71" t="s">
        <v>145</v>
      </c>
      <c r="R6" s="74" t="s">
        <v>146</v>
      </c>
      <c r="S6" s="75" t="s">
        <v>147</v>
      </c>
      <c r="T6" s="70" t="s">
        <v>148</v>
      </c>
      <c r="U6" s="71" t="s">
        <v>149</v>
      </c>
      <c r="V6" s="72" t="s">
        <v>150</v>
      </c>
      <c r="W6" s="75" t="s">
        <v>151</v>
      </c>
      <c r="X6" s="70" t="s">
        <v>152</v>
      </c>
      <c r="Y6" s="71" t="s">
        <v>153</v>
      </c>
      <c r="Z6" s="72" t="s">
        <v>154</v>
      </c>
      <c r="AA6" s="75" t="s">
        <v>155</v>
      </c>
      <c r="AB6" s="70" t="s">
        <v>156</v>
      </c>
      <c r="AC6" s="71" t="s">
        <v>157</v>
      </c>
      <c r="AD6" s="71" t="s">
        <v>158</v>
      </c>
      <c r="AE6" s="72" t="s">
        <v>159</v>
      </c>
      <c r="AF6" s="75" t="s">
        <v>160</v>
      </c>
      <c r="AG6" s="70" t="s">
        <v>161</v>
      </c>
      <c r="AH6" s="71" t="s">
        <v>162</v>
      </c>
      <c r="AI6" s="72" t="s">
        <v>163</v>
      </c>
      <c r="AJ6" s="75" t="s">
        <v>164</v>
      </c>
      <c r="AK6" s="70" t="s">
        <v>165</v>
      </c>
      <c r="AL6" s="71" t="s">
        <v>166</v>
      </c>
      <c r="AM6" s="72" t="s">
        <v>167</v>
      </c>
      <c r="AN6" s="75" t="s">
        <v>168</v>
      </c>
      <c r="AO6" s="70" t="s">
        <v>169</v>
      </c>
      <c r="AP6" s="71" t="s">
        <v>170</v>
      </c>
      <c r="AQ6" s="71" t="s">
        <v>171</v>
      </c>
      <c r="AR6" s="72" t="s">
        <v>172</v>
      </c>
      <c r="AS6" s="75" t="s">
        <v>173</v>
      </c>
      <c r="AT6" s="70" t="s">
        <v>174</v>
      </c>
      <c r="AU6" s="71" t="s">
        <v>175</v>
      </c>
      <c r="AV6" s="72" t="s">
        <v>176</v>
      </c>
      <c r="AW6" s="75" t="s">
        <v>177</v>
      </c>
      <c r="AX6" s="70" t="s">
        <v>178</v>
      </c>
      <c r="AY6" s="71" t="s">
        <v>179</v>
      </c>
      <c r="AZ6" s="71" t="s">
        <v>180</v>
      </c>
      <c r="BA6" s="74" t="s">
        <v>181</v>
      </c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s="63" customFormat="1" ht="24" customHeight="1" thickBot="1">
      <c r="A7" s="177" t="s">
        <v>182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9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s="63" customFormat="1" ht="15" customHeight="1">
      <c r="A8" s="180" t="s">
        <v>183</v>
      </c>
      <c r="B8" s="183"/>
      <c r="C8" s="186"/>
      <c r="D8" s="186"/>
      <c r="E8" s="195"/>
      <c r="F8" s="198"/>
      <c r="G8" s="183"/>
      <c r="H8" s="186"/>
      <c r="I8" s="195"/>
      <c r="J8" s="198"/>
      <c r="K8" s="183"/>
      <c r="L8" s="186"/>
      <c r="M8" s="186"/>
      <c r="N8" s="186"/>
      <c r="O8" s="186"/>
      <c r="P8" s="186"/>
      <c r="Q8" s="186"/>
      <c r="R8" s="186"/>
      <c r="S8" s="186"/>
      <c r="T8" s="183" t="s">
        <v>184</v>
      </c>
      <c r="U8" s="186" t="s">
        <v>184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 t="s">
        <v>301</v>
      </c>
      <c r="AK8" s="186"/>
      <c r="AL8" s="186"/>
      <c r="AM8" s="186" t="s">
        <v>301</v>
      </c>
      <c r="AN8" s="186"/>
      <c r="AO8" s="186" t="s">
        <v>301</v>
      </c>
      <c r="AP8" s="186" t="s">
        <v>301</v>
      </c>
      <c r="AQ8" s="186" t="s">
        <v>301</v>
      </c>
      <c r="AR8" s="186" t="s">
        <v>185</v>
      </c>
      <c r="AS8" s="198" t="s">
        <v>184</v>
      </c>
      <c r="AT8" s="183" t="s">
        <v>184</v>
      </c>
      <c r="AU8" s="186" t="s">
        <v>184</v>
      </c>
      <c r="AV8" s="195" t="s">
        <v>184</v>
      </c>
      <c r="AW8" s="198" t="s">
        <v>184</v>
      </c>
      <c r="AX8" s="183" t="s">
        <v>184</v>
      </c>
      <c r="AY8" s="186" t="s">
        <v>184</v>
      </c>
      <c r="AZ8" s="186" t="s">
        <v>184</v>
      </c>
      <c r="BA8" s="201" t="s">
        <v>184</v>
      </c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s="63" customFormat="1" ht="15" customHeight="1">
      <c r="A9" s="181"/>
      <c r="B9" s="184"/>
      <c r="C9" s="187"/>
      <c r="D9" s="187"/>
      <c r="E9" s="196"/>
      <c r="F9" s="199"/>
      <c r="G9" s="184"/>
      <c r="H9" s="187"/>
      <c r="I9" s="196"/>
      <c r="J9" s="199"/>
      <c r="K9" s="184"/>
      <c r="L9" s="187"/>
      <c r="M9" s="187"/>
      <c r="N9" s="187"/>
      <c r="O9" s="187"/>
      <c r="P9" s="187"/>
      <c r="Q9" s="187"/>
      <c r="R9" s="187"/>
      <c r="S9" s="187"/>
      <c r="T9" s="184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99"/>
      <c r="AT9" s="184"/>
      <c r="AU9" s="187"/>
      <c r="AV9" s="196"/>
      <c r="AW9" s="199"/>
      <c r="AX9" s="184"/>
      <c r="AY9" s="187"/>
      <c r="AZ9" s="187"/>
      <c r="BA9" s="20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s="63" customFormat="1" ht="31.5" customHeight="1" thickBot="1">
      <c r="A10" s="182"/>
      <c r="B10" s="185"/>
      <c r="C10" s="188"/>
      <c r="D10" s="188"/>
      <c r="E10" s="197"/>
      <c r="F10" s="200"/>
      <c r="G10" s="185"/>
      <c r="H10" s="188"/>
      <c r="I10" s="197"/>
      <c r="J10" s="200"/>
      <c r="K10" s="185"/>
      <c r="L10" s="188"/>
      <c r="M10" s="188"/>
      <c r="N10" s="188"/>
      <c r="O10" s="188"/>
      <c r="P10" s="188"/>
      <c r="Q10" s="188"/>
      <c r="R10" s="188"/>
      <c r="S10" s="188"/>
      <c r="T10" s="185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200"/>
      <c r="AT10" s="185"/>
      <c r="AU10" s="188"/>
      <c r="AV10" s="197"/>
      <c r="AW10" s="200"/>
      <c r="AX10" s="185"/>
      <c r="AY10" s="188"/>
      <c r="AZ10" s="188"/>
      <c r="BA10" s="203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s="63" customFormat="1" ht="21" customHeight="1" thickBot="1">
      <c r="A11" s="204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6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s="63" customFormat="1" ht="15" customHeight="1">
      <c r="A12" s="180" t="s">
        <v>186</v>
      </c>
      <c r="B12" s="183"/>
      <c r="C12" s="186"/>
      <c r="D12" s="186"/>
      <c r="E12" s="195"/>
      <c r="F12" s="198"/>
      <c r="G12" s="183"/>
      <c r="H12" s="186" t="s">
        <v>282</v>
      </c>
      <c r="I12" s="195"/>
      <c r="J12" s="198" t="s">
        <v>301</v>
      </c>
      <c r="K12" s="183"/>
      <c r="L12" s="186" t="s">
        <v>301</v>
      </c>
      <c r="M12" s="186"/>
      <c r="N12" s="186"/>
      <c r="O12" s="186"/>
      <c r="P12" s="186"/>
      <c r="Q12" s="186"/>
      <c r="R12" s="186"/>
      <c r="S12" s="186"/>
      <c r="T12" s="207" t="s">
        <v>184</v>
      </c>
      <c r="U12" s="186" t="s">
        <v>184</v>
      </c>
      <c r="V12" s="186"/>
      <c r="W12" s="186"/>
      <c r="X12" s="186"/>
      <c r="Y12" s="186"/>
      <c r="Z12" s="186"/>
      <c r="AA12" s="186"/>
      <c r="AB12" s="186" t="s">
        <v>282</v>
      </c>
      <c r="AC12" s="186" t="s">
        <v>282</v>
      </c>
      <c r="AD12" s="186"/>
      <c r="AE12" s="186"/>
      <c r="AF12" s="186"/>
      <c r="AG12" s="186"/>
      <c r="AH12" s="186"/>
      <c r="AI12" s="186"/>
      <c r="AJ12" s="186"/>
      <c r="AK12" s="186"/>
      <c r="AL12" s="186" t="s">
        <v>194</v>
      </c>
      <c r="AM12" s="186" t="s">
        <v>194</v>
      </c>
      <c r="AN12" s="186" t="s">
        <v>194</v>
      </c>
      <c r="AO12" s="186" t="s">
        <v>194</v>
      </c>
      <c r="AP12" s="186" t="s">
        <v>194</v>
      </c>
      <c r="AQ12" s="186" t="s">
        <v>185</v>
      </c>
      <c r="AR12" s="186" t="s">
        <v>185</v>
      </c>
      <c r="AS12" s="186" t="s">
        <v>184</v>
      </c>
      <c r="AT12" s="210" t="s">
        <v>184</v>
      </c>
      <c r="AU12" s="213" t="s">
        <v>184</v>
      </c>
      <c r="AV12" s="216" t="s">
        <v>184</v>
      </c>
      <c r="AW12" s="219" t="s">
        <v>184</v>
      </c>
      <c r="AX12" s="207" t="s">
        <v>184</v>
      </c>
      <c r="AY12" s="213" t="s">
        <v>184</v>
      </c>
      <c r="AZ12" s="213" t="s">
        <v>184</v>
      </c>
      <c r="BA12" s="216" t="s">
        <v>184</v>
      </c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s="63" customFormat="1" ht="15" customHeight="1">
      <c r="A13" s="181"/>
      <c r="B13" s="184"/>
      <c r="C13" s="187"/>
      <c r="D13" s="187"/>
      <c r="E13" s="196"/>
      <c r="F13" s="199"/>
      <c r="G13" s="184"/>
      <c r="H13" s="187"/>
      <c r="I13" s="196"/>
      <c r="J13" s="199"/>
      <c r="K13" s="184"/>
      <c r="L13" s="187"/>
      <c r="M13" s="187"/>
      <c r="N13" s="187"/>
      <c r="O13" s="187"/>
      <c r="P13" s="187"/>
      <c r="Q13" s="187"/>
      <c r="R13" s="187"/>
      <c r="S13" s="187"/>
      <c r="T13" s="208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211"/>
      <c r="AU13" s="214"/>
      <c r="AV13" s="217"/>
      <c r="AW13" s="220"/>
      <c r="AX13" s="208"/>
      <c r="AY13" s="214"/>
      <c r="AZ13" s="214"/>
      <c r="BA13" s="217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s="63" customFormat="1" ht="31.5" customHeight="1" thickBot="1">
      <c r="A14" s="182"/>
      <c r="B14" s="185"/>
      <c r="C14" s="188"/>
      <c r="D14" s="188"/>
      <c r="E14" s="197"/>
      <c r="F14" s="200"/>
      <c r="G14" s="185"/>
      <c r="H14" s="188"/>
      <c r="I14" s="197"/>
      <c r="J14" s="200"/>
      <c r="K14" s="185"/>
      <c r="L14" s="188"/>
      <c r="M14" s="188"/>
      <c r="N14" s="188"/>
      <c r="O14" s="188"/>
      <c r="P14" s="188"/>
      <c r="Q14" s="188"/>
      <c r="R14" s="188"/>
      <c r="S14" s="188"/>
      <c r="T14" s="209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212"/>
      <c r="AU14" s="215"/>
      <c r="AV14" s="218"/>
      <c r="AW14" s="221"/>
      <c r="AX14" s="209"/>
      <c r="AY14" s="215"/>
      <c r="AZ14" s="215"/>
      <c r="BA14" s="218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s="63" customFormat="1" ht="19.5" customHeight="1" thickBot="1">
      <c r="A15" s="222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4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s="63" customFormat="1" ht="15" customHeight="1">
      <c r="A16" s="180" t="s">
        <v>187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 t="s">
        <v>282</v>
      </c>
      <c r="O16" s="186" t="s">
        <v>282</v>
      </c>
      <c r="P16" s="186" t="s">
        <v>282</v>
      </c>
      <c r="Q16" s="186"/>
      <c r="R16" s="183" t="s">
        <v>185</v>
      </c>
      <c r="S16" s="225" t="s">
        <v>184</v>
      </c>
      <c r="T16" s="207" t="s">
        <v>184</v>
      </c>
      <c r="U16" s="186" t="s">
        <v>282</v>
      </c>
      <c r="V16" s="186" t="s">
        <v>282</v>
      </c>
      <c r="W16" s="186" t="s">
        <v>282</v>
      </c>
      <c r="X16" s="186" t="s">
        <v>282</v>
      </c>
      <c r="Y16" s="186" t="s">
        <v>282</v>
      </c>
      <c r="Z16" s="186" t="s">
        <v>282</v>
      </c>
      <c r="AA16" s="186" t="s">
        <v>282</v>
      </c>
      <c r="AB16" s="186" t="s">
        <v>194</v>
      </c>
      <c r="AC16" s="186" t="s">
        <v>194</v>
      </c>
      <c r="AD16" s="186" t="s">
        <v>194</v>
      </c>
      <c r="AE16" s="186" t="s">
        <v>194</v>
      </c>
      <c r="AF16" s="186" t="s">
        <v>194</v>
      </c>
      <c r="AG16" s="186" t="s">
        <v>194</v>
      </c>
      <c r="AH16" s="186" t="s">
        <v>194</v>
      </c>
      <c r="AI16" s="186" t="s">
        <v>194</v>
      </c>
      <c r="AJ16" s="186" t="s">
        <v>194</v>
      </c>
      <c r="AK16" s="186" t="s">
        <v>194</v>
      </c>
      <c r="AL16" s="186" t="s">
        <v>194</v>
      </c>
      <c r="AM16" s="186" t="s">
        <v>194</v>
      </c>
      <c r="AN16" s="186" t="s">
        <v>194</v>
      </c>
      <c r="AO16" s="186" t="s">
        <v>194</v>
      </c>
      <c r="AP16" s="186" t="s">
        <v>188</v>
      </c>
      <c r="AQ16" s="186" t="s">
        <v>188</v>
      </c>
      <c r="AR16" s="228" t="s">
        <v>188</v>
      </c>
      <c r="AS16" s="225"/>
      <c r="AT16" s="207"/>
      <c r="AU16" s="213"/>
      <c r="AV16" s="233"/>
      <c r="AW16" s="225"/>
      <c r="AX16" s="207"/>
      <c r="AY16" s="213"/>
      <c r="AZ16" s="213"/>
      <c r="BA16" s="216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64" s="63" customFormat="1" ht="15" customHeight="1">
      <c r="A17" s="181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4"/>
      <c r="S17" s="226"/>
      <c r="T17" s="208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229"/>
      <c r="AS17" s="226"/>
      <c r="AT17" s="208"/>
      <c r="AU17" s="214"/>
      <c r="AV17" s="234"/>
      <c r="AW17" s="226"/>
      <c r="AX17" s="208"/>
      <c r="AY17" s="214"/>
      <c r="AZ17" s="214"/>
      <c r="BA17" s="217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s="63" customFormat="1" ht="30.75" customHeight="1" thickBot="1">
      <c r="A18" s="182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5"/>
      <c r="S18" s="227"/>
      <c r="T18" s="209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230"/>
      <c r="AS18" s="227"/>
      <c r="AT18" s="209"/>
      <c r="AU18" s="215"/>
      <c r="AV18" s="235"/>
      <c r="AW18" s="227"/>
      <c r="AX18" s="209"/>
      <c r="AY18" s="215"/>
      <c r="AZ18" s="215"/>
      <c r="BA18" s="218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64" s="63" customFormat="1" ht="12.75" customHeight="1">
      <c r="A19" s="23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53" ht="18.75">
      <c r="A20" s="169" t="s">
        <v>189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</row>
    <row r="21" spans="1:53" ht="18.7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</row>
    <row r="22" spans="10:53" ht="41.25" customHeight="1">
      <c r="J22" s="170" t="s">
        <v>253</v>
      </c>
      <c r="K22" s="170"/>
      <c r="L22" s="170"/>
      <c r="M22" s="170"/>
      <c r="N22" s="170"/>
      <c r="S22" s="170" t="s">
        <v>190</v>
      </c>
      <c r="T22" s="170"/>
      <c r="U22" s="170"/>
      <c r="V22" s="170"/>
      <c r="W22" s="170"/>
      <c r="X22" s="170"/>
      <c r="Y22" s="170"/>
      <c r="Z22" s="170"/>
      <c r="AC22" s="170" t="s">
        <v>111</v>
      </c>
      <c r="AD22" s="170"/>
      <c r="AE22" s="170"/>
      <c r="AF22" s="170"/>
      <c r="AG22" s="170"/>
      <c r="AJ22" s="170" t="s">
        <v>191</v>
      </c>
      <c r="AK22" s="170"/>
      <c r="AL22" s="170"/>
      <c r="AM22" s="170"/>
      <c r="AN22" s="170"/>
      <c r="AQ22" s="170" t="s">
        <v>192</v>
      </c>
      <c r="AR22" s="170"/>
      <c r="AS22" s="170"/>
      <c r="AT22" s="170"/>
      <c r="AU22" s="170"/>
      <c r="AX22" s="170" t="s">
        <v>193</v>
      </c>
      <c r="AY22" s="170"/>
      <c r="AZ22" s="170"/>
      <c r="BA22" s="170"/>
    </row>
    <row r="23" spans="10:53" ht="37.5" customHeight="1">
      <c r="J23" s="170"/>
      <c r="K23" s="170"/>
      <c r="L23" s="170"/>
      <c r="M23" s="170"/>
      <c r="N23" s="170"/>
      <c r="S23" s="170"/>
      <c r="T23" s="170"/>
      <c r="U23" s="170"/>
      <c r="V23" s="170"/>
      <c r="W23" s="170"/>
      <c r="X23" s="170"/>
      <c r="Y23" s="170"/>
      <c r="Z23" s="170"/>
      <c r="AC23" s="170"/>
      <c r="AD23" s="170"/>
      <c r="AE23" s="170"/>
      <c r="AF23" s="170"/>
      <c r="AG23" s="170"/>
      <c r="AJ23" s="170"/>
      <c r="AK23" s="170"/>
      <c r="AL23" s="170"/>
      <c r="AM23" s="170"/>
      <c r="AN23" s="170"/>
      <c r="AQ23" s="170"/>
      <c r="AR23" s="170"/>
      <c r="AS23" s="170"/>
      <c r="AT23" s="170"/>
      <c r="AU23" s="170"/>
      <c r="AX23" s="170"/>
      <c r="AY23" s="170"/>
      <c r="AZ23" s="170"/>
      <c r="BA23" s="170"/>
    </row>
    <row r="25" spans="11:52" ht="12.75">
      <c r="K25" s="160" t="s">
        <v>254</v>
      </c>
      <c r="L25" s="160"/>
      <c r="V25" s="159" t="s">
        <v>282</v>
      </c>
      <c r="W25" s="160"/>
      <c r="AD25" s="161" t="s">
        <v>185</v>
      </c>
      <c r="AE25" s="162"/>
      <c r="AK25" s="160" t="s">
        <v>184</v>
      </c>
      <c r="AL25" s="160"/>
      <c r="AR25" s="165" t="s">
        <v>194</v>
      </c>
      <c r="AS25" s="162"/>
      <c r="AY25" s="160" t="s">
        <v>188</v>
      </c>
      <c r="AZ25" s="160"/>
    </row>
    <row r="26" spans="11:52" ht="12.75" customHeight="1">
      <c r="K26" s="160"/>
      <c r="L26" s="160"/>
      <c r="V26" s="160"/>
      <c r="W26" s="160"/>
      <c r="AD26" s="163"/>
      <c r="AE26" s="164"/>
      <c r="AK26" s="160"/>
      <c r="AL26" s="160"/>
      <c r="AR26" s="163"/>
      <c r="AS26" s="164"/>
      <c r="AY26" s="160"/>
      <c r="AZ26" s="160"/>
    </row>
    <row r="27" ht="12.75" customHeight="1"/>
    <row r="29" spans="36:40" ht="12.75">
      <c r="AJ29" s="170" t="s">
        <v>283</v>
      </c>
      <c r="AK29" s="170"/>
      <c r="AL29" s="170"/>
      <c r="AM29" s="170"/>
      <c r="AN29" s="170"/>
    </row>
    <row r="30" spans="36:40" ht="12.75">
      <c r="AJ30" s="170"/>
      <c r="AK30" s="170"/>
      <c r="AL30" s="170"/>
      <c r="AM30" s="170"/>
      <c r="AN30" s="170"/>
    </row>
    <row r="31" spans="37:38" ht="12.75">
      <c r="AK31" s="159" t="s">
        <v>284</v>
      </c>
      <c r="AL31" s="160"/>
    </row>
    <row r="32" spans="37:38" ht="12.75">
      <c r="AK32" s="160"/>
      <c r="AL32" s="160"/>
    </row>
    <row r="33" spans="41:93" ht="18.75"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G33" s="170"/>
      <c r="BH33" s="170"/>
      <c r="BI33" s="170"/>
      <c r="BJ33" s="170"/>
      <c r="BK33" s="170"/>
      <c r="BL33" s="170"/>
      <c r="BM33" s="170"/>
      <c r="BN33" s="170"/>
      <c r="BQ33" s="170"/>
      <c r="BR33" s="170"/>
      <c r="BS33" s="170"/>
      <c r="BT33" s="170"/>
      <c r="BU33" s="170"/>
      <c r="BX33" s="170"/>
      <c r="BY33" s="170"/>
      <c r="BZ33" s="170"/>
      <c r="CA33" s="170"/>
      <c r="CB33" s="170"/>
      <c r="CE33" s="170"/>
      <c r="CF33" s="170"/>
      <c r="CG33" s="170"/>
      <c r="CH33" s="170"/>
      <c r="CI33" s="170"/>
      <c r="CL33" s="170"/>
      <c r="CM33" s="170"/>
      <c r="CN33" s="170"/>
      <c r="CO33" s="170"/>
    </row>
    <row r="35" spans="51:92" ht="12.75">
      <c r="AY35" s="237"/>
      <c r="AZ35" s="237"/>
      <c r="BJ35" s="160"/>
      <c r="BK35" s="160"/>
      <c r="BR35" s="161"/>
      <c r="BS35" s="162"/>
      <c r="BY35" s="160"/>
      <c r="BZ35" s="160"/>
      <c r="CF35" s="161"/>
      <c r="CG35" s="162"/>
      <c r="CM35" s="160"/>
      <c r="CN35" s="160"/>
    </row>
    <row r="36" spans="51:92" ht="12.75">
      <c r="AY36" s="237"/>
      <c r="AZ36" s="237"/>
      <c r="BJ36" s="160"/>
      <c r="BK36" s="160"/>
      <c r="BR36" s="163"/>
      <c r="BS36" s="164"/>
      <c r="BY36" s="160"/>
      <c r="BZ36" s="160"/>
      <c r="CF36" s="163"/>
      <c r="CG36" s="164"/>
      <c r="CM36" s="160"/>
      <c r="CN36" s="160"/>
    </row>
  </sheetData>
  <sheetProtection/>
  <mergeCells count="205">
    <mergeCell ref="AB4:AE4"/>
    <mergeCell ref="AG4:AI4"/>
    <mergeCell ref="AK4:AM4"/>
    <mergeCell ref="AO4:AR4"/>
    <mergeCell ref="AT4:AV4"/>
    <mergeCell ref="AX4:BA4"/>
    <mergeCell ref="A2:BA2"/>
    <mergeCell ref="A4:A6"/>
    <mergeCell ref="B4:E4"/>
    <mergeCell ref="G4:I4"/>
    <mergeCell ref="K4:N4"/>
    <mergeCell ref="O4:R4"/>
    <mergeCell ref="X3:AA3"/>
    <mergeCell ref="T4:V4"/>
    <mergeCell ref="X4:Z4"/>
    <mergeCell ref="A7:BA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AR8:AR10"/>
    <mergeCell ref="AS8:AS10"/>
    <mergeCell ref="AT8:AT10"/>
    <mergeCell ref="AU8:AU10"/>
    <mergeCell ref="AV8:AV10"/>
    <mergeCell ref="AW8:AW10"/>
    <mergeCell ref="AX8:AX10"/>
    <mergeCell ref="AY8:AY10"/>
    <mergeCell ref="AZ8:AZ10"/>
    <mergeCell ref="BA8:BA10"/>
    <mergeCell ref="A11:BA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L12:AL14"/>
    <mergeCell ref="AM12:AM14"/>
    <mergeCell ref="AN12:AN14"/>
    <mergeCell ref="AO12:AO14"/>
    <mergeCell ref="AP12:AP14"/>
    <mergeCell ref="AQ12:AQ14"/>
    <mergeCell ref="AR12:AR14"/>
    <mergeCell ref="AS12:AS14"/>
    <mergeCell ref="AT12:AT14"/>
    <mergeCell ref="AU12:AU14"/>
    <mergeCell ref="AV12:AV14"/>
    <mergeCell ref="AW12:AW14"/>
    <mergeCell ref="AX12:AX14"/>
    <mergeCell ref="AY12:AY14"/>
    <mergeCell ref="AZ12:AZ14"/>
    <mergeCell ref="BA12:BA14"/>
    <mergeCell ref="A15:BA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T16:T18"/>
    <mergeCell ref="U16:U18"/>
    <mergeCell ref="V16:V18"/>
    <mergeCell ref="W16:W18"/>
    <mergeCell ref="X16:X18"/>
    <mergeCell ref="Y16:Y18"/>
    <mergeCell ref="Z16:Z18"/>
    <mergeCell ref="AA16:AA18"/>
    <mergeCell ref="AB16:AB18"/>
    <mergeCell ref="AC16:AC18"/>
    <mergeCell ref="AD16:AD18"/>
    <mergeCell ref="AE16:AE18"/>
    <mergeCell ref="AF16:AF18"/>
    <mergeCell ref="AG16:AG18"/>
    <mergeCell ref="AH16:AH18"/>
    <mergeCell ref="AI16:AI18"/>
    <mergeCell ref="AJ16:AJ18"/>
    <mergeCell ref="AK16:AK18"/>
    <mergeCell ref="AV16:AV18"/>
    <mergeCell ref="AW16:AW18"/>
    <mergeCell ref="AL16:AL18"/>
    <mergeCell ref="AM16:AM18"/>
    <mergeCell ref="AN16:AN18"/>
    <mergeCell ref="AO16:AO18"/>
    <mergeCell ref="AP16:AP18"/>
    <mergeCell ref="AQ16:AQ18"/>
    <mergeCell ref="AX16:AX18"/>
    <mergeCell ref="AY16:AY18"/>
    <mergeCell ref="AZ16:AZ18"/>
    <mergeCell ref="BA16:BA18"/>
    <mergeCell ref="A19:BA19"/>
    <mergeCell ref="A20:P21"/>
    <mergeCell ref="AR16:AR18"/>
    <mergeCell ref="AS16:AS18"/>
    <mergeCell ref="AT16:AT18"/>
    <mergeCell ref="AU16:AU18"/>
    <mergeCell ref="J22:N23"/>
    <mergeCell ref="S22:Z23"/>
    <mergeCell ref="AC22:AG23"/>
    <mergeCell ref="AJ22:AN23"/>
    <mergeCell ref="AQ22:AU23"/>
    <mergeCell ref="AX22:BA23"/>
    <mergeCell ref="AO33:BD33"/>
    <mergeCell ref="BG33:BN33"/>
    <mergeCell ref="BQ33:BU33"/>
    <mergeCell ref="BX33:CB33"/>
    <mergeCell ref="K25:L26"/>
    <mergeCell ref="V25:W26"/>
    <mergeCell ref="AD25:AE26"/>
    <mergeCell ref="AK25:AL26"/>
    <mergeCell ref="AR25:AS26"/>
    <mergeCell ref="AY25:AZ26"/>
    <mergeCell ref="AJ29:AN30"/>
    <mergeCell ref="CE33:CI33"/>
    <mergeCell ref="CL33:CO33"/>
    <mergeCell ref="AY35:AZ36"/>
    <mergeCell ref="BJ35:BK36"/>
    <mergeCell ref="BR35:BS36"/>
    <mergeCell ref="BY35:BZ36"/>
    <mergeCell ref="CF35:CG36"/>
    <mergeCell ref="CM35:CN36"/>
    <mergeCell ref="AK31:A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5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D1:K1"/>
  <sheetViews>
    <sheetView zoomScalePageLayoutView="0" workbookViewId="0" topLeftCell="A1">
      <selection activeCell="S43" sqref="S43"/>
    </sheetView>
  </sheetViews>
  <sheetFormatPr defaultColWidth="9.140625" defaultRowHeight="12.75"/>
  <sheetData>
    <row r="1" spans="4:11" ht="12.75">
      <c r="D1" s="239" t="s">
        <v>291</v>
      </c>
      <c r="E1" s="239"/>
      <c r="F1" s="239"/>
      <c r="G1" s="239"/>
      <c r="H1" s="239"/>
      <c r="I1" s="239"/>
      <c r="J1" s="239"/>
      <c r="K1" s="239"/>
    </row>
    <row r="11" ht="18.75" customHeight="1"/>
    <row r="12" ht="18.75" customHeight="1"/>
    <row r="13" ht="18.75" customHeight="1"/>
  </sheetData>
  <sheetProtection/>
  <mergeCells count="1">
    <mergeCell ref="D1:K1"/>
  </mergeCells>
  <printOptions/>
  <pageMargins left="0.11811023622047245" right="0" top="0.35433070866141736" bottom="0.15748031496062992" header="0" footer="0"/>
  <pageSetup horizontalDpi="600" verticalDpi="600" orientation="landscape" paperSize="9" r:id="rId3"/>
  <legacyDrawing r:id="rId2"/>
  <oleObjects>
    <oleObject progId="Word.Document.12" shapeId="241156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O85"/>
  <sheetViews>
    <sheetView view="pageBreakPreview" zoomScale="70" zoomScaleNormal="90" zoomScaleSheetLayoutView="70" zoomScalePageLayoutView="0" workbookViewId="0" topLeftCell="A1">
      <selection activeCell="AI23" sqref="AI23:AI26"/>
    </sheetView>
  </sheetViews>
  <sheetFormatPr defaultColWidth="9.140625" defaultRowHeight="12.75"/>
  <cols>
    <col min="1" max="1" width="2.28125" style="2" customWidth="1"/>
    <col min="2" max="2" width="2.57421875" style="2" customWidth="1"/>
    <col min="3" max="3" width="3.57421875" style="2" customWidth="1"/>
    <col min="4" max="4" width="2.8515625" style="2" customWidth="1"/>
    <col min="5" max="8" width="3.00390625" style="2" customWidth="1"/>
    <col min="9" max="9" width="2.8515625" style="2" customWidth="1"/>
    <col min="10" max="10" width="3.57421875" style="2" customWidth="1"/>
    <col min="11" max="11" width="3.421875" style="2" customWidth="1"/>
    <col min="12" max="12" width="2.8515625" style="2" customWidth="1"/>
    <col min="13" max="14" width="3.00390625" style="2" customWidth="1"/>
    <col min="15" max="15" width="5.421875" style="2" customWidth="1"/>
    <col min="16" max="16" width="4.140625" style="2" customWidth="1"/>
    <col min="17" max="17" width="3.140625" style="2" customWidth="1"/>
    <col min="18" max="18" width="10.8515625" style="2" customWidth="1"/>
    <col min="19" max="19" width="4.8515625" style="2" hidden="1" customWidth="1"/>
    <col min="20" max="20" width="1.1484375" style="2" hidden="1" customWidth="1"/>
    <col min="21" max="21" width="3.28125" style="2" hidden="1" customWidth="1"/>
    <col min="22" max="22" width="1.28515625" style="2" hidden="1" customWidth="1"/>
    <col min="23" max="23" width="3.140625" style="2" hidden="1" customWidth="1"/>
    <col min="24" max="24" width="3.00390625" style="2" hidden="1" customWidth="1"/>
    <col min="25" max="25" width="2.8515625" style="2" hidden="1" customWidth="1"/>
    <col min="26" max="27" width="3.140625" style="2" hidden="1" customWidth="1"/>
    <col min="28" max="28" width="3.57421875" style="2" hidden="1" customWidth="1"/>
    <col min="29" max="29" width="2.7109375" style="2" hidden="1" customWidth="1"/>
    <col min="30" max="30" width="3.140625" style="2" hidden="1" customWidth="1"/>
    <col min="31" max="31" width="3.00390625" style="2" hidden="1" customWidth="1"/>
    <col min="32" max="32" width="6.28125" style="2" hidden="1" customWidth="1"/>
    <col min="33" max="35" width="6.28125" style="2" customWidth="1"/>
    <col min="36" max="36" width="4.57421875" style="2" customWidth="1"/>
    <col min="37" max="37" width="4.28125" style="2" customWidth="1"/>
    <col min="38" max="38" width="2.00390625" style="2" customWidth="1"/>
    <col min="39" max="39" width="2.140625" style="2" hidden="1" customWidth="1"/>
    <col min="40" max="40" width="3.00390625" style="2" hidden="1" customWidth="1"/>
    <col min="41" max="41" width="3.28125" style="2" hidden="1" customWidth="1"/>
    <col min="42" max="42" width="3.140625" style="2" customWidth="1"/>
    <col min="43" max="43" width="5.140625" style="2" customWidth="1"/>
    <col min="44" max="44" width="2.140625" style="2" customWidth="1"/>
    <col min="45" max="47" width="3.28125" style="2" hidden="1" customWidth="1"/>
    <col min="48" max="48" width="3.421875" style="22" customWidth="1"/>
    <col min="49" max="49" width="8.28125" style="22" customWidth="1"/>
    <col min="50" max="50" width="2.140625" style="22" customWidth="1"/>
    <col min="51" max="51" width="4.28125" style="2" customWidth="1"/>
    <col min="52" max="53" width="4.140625" style="2" customWidth="1"/>
    <col min="54" max="54" width="3.57421875" style="2" customWidth="1"/>
    <col min="55" max="55" width="2.7109375" style="2" customWidth="1"/>
    <col min="56" max="57" width="3.28125" style="2" customWidth="1"/>
    <col min="58" max="58" width="1.1484375" style="2" customWidth="1"/>
    <col min="59" max="59" width="0.71875" style="2" customWidth="1"/>
    <col min="60" max="60" width="2.28125" style="2" hidden="1" customWidth="1"/>
    <col min="61" max="61" width="1.28515625" style="2" customWidth="1"/>
    <col min="62" max="62" width="4.28125" style="2" customWidth="1"/>
    <col min="63" max="63" width="3.00390625" style="2" bestFit="1" customWidth="1"/>
    <col min="64" max="64" width="3.00390625" style="2" customWidth="1"/>
    <col min="65" max="65" width="2.421875" style="2" customWidth="1"/>
    <col min="66" max="66" width="5.28125" style="2" customWidth="1"/>
    <col min="67" max="67" width="2.8515625" style="2" customWidth="1"/>
    <col min="68" max="68" width="3.421875" style="2" customWidth="1"/>
    <col min="69" max="69" width="8.140625" style="2" customWidth="1"/>
    <col min="70" max="70" width="2.57421875" style="2" customWidth="1"/>
    <col min="71" max="71" width="2.421875" style="2" customWidth="1"/>
    <col min="72" max="72" width="3.8515625" style="2" customWidth="1"/>
    <col min="73" max="73" width="2.8515625" style="2" customWidth="1"/>
    <col min="74" max="74" width="3.421875" style="2" customWidth="1"/>
    <col min="75" max="75" width="1.7109375" style="2" customWidth="1"/>
    <col min="76" max="76" width="5.57421875" style="2" customWidth="1"/>
    <col min="77" max="77" width="8.28125" style="3" customWidth="1"/>
    <col min="78" max="78" width="8.8515625" style="2" customWidth="1"/>
    <col min="79" max="79" width="7.421875" style="2" customWidth="1"/>
    <col min="80" max="80" width="33.7109375" style="2" customWidth="1"/>
    <col min="81" max="81" width="5.140625" style="2" customWidth="1"/>
    <col min="82" max="16384" width="9.140625" style="2" customWidth="1"/>
  </cols>
  <sheetData>
    <row r="1" spans="1:77" s="35" customFormat="1" ht="25.5" customHeight="1" thickBot="1">
      <c r="A1" s="329" t="s">
        <v>352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30"/>
      <c r="AH1" s="330"/>
      <c r="AI1" s="330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</row>
    <row r="2" spans="1:78" ht="60.75" customHeight="1">
      <c r="A2" s="343" t="s">
        <v>0</v>
      </c>
      <c r="B2" s="344"/>
      <c r="C2" s="344"/>
      <c r="D2" s="344"/>
      <c r="E2" s="344"/>
      <c r="F2" s="323" t="s">
        <v>26</v>
      </c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415" t="s">
        <v>25</v>
      </c>
      <c r="AH2" s="416"/>
      <c r="AI2" s="417"/>
      <c r="AJ2" s="332" t="s">
        <v>10</v>
      </c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40"/>
      <c r="AV2" s="331" t="s">
        <v>12</v>
      </c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2"/>
      <c r="BJ2" s="368" t="s">
        <v>7</v>
      </c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69"/>
    </row>
    <row r="3" spans="1:78" ht="42.75" customHeight="1">
      <c r="A3" s="345"/>
      <c r="B3" s="337"/>
      <c r="C3" s="337"/>
      <c r="D3" s="337"/>
      <c r="E3" s="337"/>
      <c r="F3" s="325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418" t="s">
        <v>267</v>
      </c>
      <c r="AH3" s="418" t="s">
        <v>268</v>
      </c>
      <c r="AI3" s="418" t="s">
        <v>269</v>
      </c>
      <c r="AJ3" s="315" t="s">
        <v>13</v>
      </c>
      <c r="AK3" s="316"/>
      <c r="AL3" s="316"/>
      <c r="AM3" s="316"/>
      <c r="AN3" s="316"/>
      <c r="AO3" s="317"/>
      <c r="AP3" s="315" t="s">
        <v>11</v>
      </c>
      <c r="AQ3" s="316"/>
      <c r="AR3" s="316"/>
      <c r="AS3" s="316"/>
      <c r="AT3" s="316"/>
      <c r="AU3" s="317"/>
      <c r="AV3" s="322" t="s">
        <v>3</v>
      </c>
      <c r="AW3" s="322"/>
      <c r="AX3" s="322"/>
      <c r="AY3" s="322" t="s">
        <v>1</v>
      </c>
      <c r="AZ3" s="322"/>
      <c r="BA3" s="322"/>
      <c r="BB3" s="322"/>
      <c r="BC3" s="322"/>
      <c r="BD3" s="322"/>
      <c r="BE3" s="322"/>
      <c r="BF3" s="322"/>
      <c r="BG3" s="322"/>
      <c r="BH3" s="322"/>
      <c r="BI3" s="364"/>
      <c r="BJ3" s="345" t="s">
        <v>14</v>
      </c>
      <c r="BK3" s="337"/>
      <c r="BL3" s="337"/>
      <c r="BM3" s="337"/>
      <c r="BN3" s="337"/>
      <c r="BO3" s="337"/>
      <c r="BP3" s="336" t="s">
        <v>8</v>
      </c>
      <c r="BQ3" s="337"/>
      <c r="BR3" s="337"/>
      <c r="BS3" s="337"/>
      <c r="BT3" s="337"/>
      <c r="BU3" s="337"/>
      <c r="BV3" s="337" t="s">
        <v>2</v>
      </c>
      <c r="BW3" s="337"/>
      <c r="BX3" s="337"/>
      <c r="BY3" s="337"/>
      <c r="BZ3" s="357"/>
    </row>
    <row r="4" spans="1:78" ht="79.5" customHeight="1">
      <c r="A4" s="345"/>
      <c r="B4" s="337"/>
      <c r="C4" s="337"/>
      <c r="D4" s="337"/>
      <c r="E4" s="337"/>
      <c r="F4" s="327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418"/>
      <c r="AH4" s="418"/>
      <c r="AI4" s="418"/>
      <c r="AJ4" s="318"/>
      <c r="AK4" s="319"/>
      <c r="AL4" s="319"/>
      <c r="AM4" s="319"/>
      <c r="AN4" s="319"/>
      <c r="AO4" s="320"/>
      <c r="AP4" s="318"/>
      <c r="AQ4" s="319"/>
      <c r="AR4" s="319"/>
      <c r="AS4" s="319"/>
      <c r="AT4" s="319"/>
      <c r="AU4" s="320"/>
      <c r="AV4" s="322"/>
      <c r="AW4" s="322"/>
      <c r="AX4" s="322"/>
      <c r="AY4" s="322" t="s">
        <v>276</v>
      </c>
      <c r="AZ4" s="322"/>
      <c r="BA4" s="322"/>
      <c r="BB4" s="365" t="s">
        <v>6</v>
      </c>
      <c r="BC4" s="366"/>
      <c r="BD4" s="366"/>
      <c r="BE4" s="366"/>
      <c r="BF4" s="366"/>
      <c r="BG4" s="366"/>
      <c r="BH4" s="366"/>
      <c r="BI4" s="367"/>
      <c r="BJ4" s="363" t="s">
        <v>84</v>
      </c>
      <c r="BK4" s="322"/>
      <c r="BL4" s="322"/>
      <c r="BM4" s="322" t="s">
        <v>85</v>
      </c>
      <c r="BN4" s="322"/>
      <c r="BO4" s="322"/>
      <c r="BP4" s="338" t="s">
        <v>86</v>
      </c>
      <c r="BQ4" s="322"/>
      <c r="BR4" s="322"/>
      <c r="BS4" s="322" t="s">
        <v>207</v>
      </c>
      <c r="BT4" s="322"/>
      <c r="BU4" s="322"/>
      <c r="BV4" s="322" t="s">
        <v>209</v>
      </c>
      <c r="BW4" s="322"/>
      <c r="BX4" s="322"/>
      <c r="BY4" s="86" t="s">
        <v>208</v>
      </c>
      <c r="BZ4" s="37" t="s">
        <v>99</v>
      </c>
    </row>
    <row r="5" spans="1:78" s="6" customFormat="1" ht="21" customHeight="1">
      <c r="A5" s="313">
        <v>1</v>
      </c>
      <c r="B5" s="314"/>
      <c r="C5" s="314"/>
      <c r="D5" s="314"/>
      <c r="E5" s="314"/>
      <c r="F5" s="333">
        <v>2</v>
      </c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8"/>
      <c r="AH5" s="38"/>
      <c r="AI5" s="38"/>
      <c r="AJ5" s="333">
        <v>4</v>
      </c>
      <c r="AK5" s="334"/>
      <c r="AL5" s="334"/>
      <c r="AM5" s="334"/>
      <c r="AN5" s="334"/>
      <c r="AO5" s="335"/>
      <c r="AP5" s="333">
        <v>5</v>
      </c>
      <c r="AQ5" s="334"/>
      <c r="AR5" s="334"/>
      <c r="AS5" s="334"/>
      <c r="AT5" s="334"/>
      <c r="AU5" s="335"/>
      <c r="AV5" s="333">
        <v>6</v>
      </c>
      <c r="AW5" s="334"/>
      <c r="AX5" s="335"/>
      <c r="AY5" s="333">
        <v>7</v>
      </c>
      <c r="AZ5" s="334"/>
      <c r="BA5" s="335"/>
      <c r="BB5" s="333">
        <v>8</v>
      </c>
      <c r="BC5" s="334"/>
      <c r="BD5" s="334"/>
      <c r="BE5" s="334"/>
      <c r="BF5" s="334"/>
      <c r="BG5" s="334"/>
      <c r="BH5" s="334"/>
      <c r="BI5" s="361"/>
      <c r="BJ5" s="362">
        <v>9</v>
      </c>
      <c r="BK5" s="334"/>
      <c r="BL5" s="335"/>
      <c r="BM5" s="333">
        <v>10</v>
      </c>
      <c r="BN5" s="334"/>
      <c r="BO5" s="335"/>
      <c r="BP5" s="334">
        <v>11</v>
      </c>
      <c r="BQ5" s="334"/>
      <c r="BR5" s="335"/>
      <c r="BS5" s="333">
        <v>12</v>
      </c>
      <c r="BT5" s="334"/>
      <c r="BU5" s="335"/>
      <c r="BV5" s="333">
        <v>13</v>
      </c>
      <c r="BW5" s="334"/>
      <c r="BX5" s="335"/>
      <c r="BY5" s="38">
        <v>14</v>
      </c>
      <c r="BZ5" s="39">
        <v>15</v>
      </c>
    </row>
    <row r="6" spans="1:79" s="7" customFormat="1" ht="19.5" customHeight="1">
      <c r="A6" s="341" t="s">
        <v>31</v>
      </c>
      <c r="B6" s="342"/>
      <c r="C6" s="342"/>
      <c r="D6" s="342"/>
      <c r="E6" s="342"/>
      <c r="F6" s="370" t="s">
        <v>28</v>
      </c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110"/>
      <c r="AH6" s="110"/>
      <c r="AI6" s="110"/>
      <c r="AJ6" s="306">
        <f>AJ7+AJ18+AJ22</f>
        <v>3078</v>
      </c>
      <c r="AK6" s="307"/>
      <c r="AL6" s="307"/>
      <c r="AM6" s="307"/>
      <c r="AN6" s="307"/>
      <c r="AO6" s="308"/>
      <c r="AP6" s="306">
        <f>AP7+AP18+AP22</f>
        <v>1026</v>
      </c>
      <c r="AQ6" s="307"/>
      <c r="AR6" s="307"/>
      <c r="AS6" s="307"/>
      <c r="AT6" s="307"/>
      <c r="AU6" s="308"/>
      <c r="AV6" s="300">
        <f>AV7+AV18+AV22</f>
        <v>2052</v>
      </c>
      <c r="AW6" s="300"/>
      <c r="AX6" s="300"/>
      <c r="AY6" s="300">
        <f>AY7+AY18+AY22</f>
        <v>880</v>
      </c>
      <c r="AZ6" s="300"/>
      <c r="BA6" s="300"/>
      <c r="BB6" s="306">
        <f>BB7+BB18+BB22</f>
        <v>1145</v>
      </c>
      <c r="BC6" s="307"/>
      <c r="BD6" s="307"/>
      <c r="BE6" s="307"/>
      <c r="BF6" s="307"/>
      <c r="BG6" s="307"/>
      <c r="BH6" s="307"/>
      <c r="BI6" s="312"/>
      <c r="BJ6" s="321">
        <f>BJ7+BJ18+BJ22</f>
        <v>476</v>
      </c>
      <c r="BK6" s="300"/>
      <c r="BL6" s="306"/>
      <c r="BM6" s="300">
        <f>BM7+BM18+BM22</f>
        <v>471</v>
      </c>
      <c r="BN6" s="300"/>
      <c r="BO6" s="300"/>
      <c r="BP6" s="300">
        <f>BP7+BP18+BP22</f>
        <v>434</v>
      </c>
      <c r="BQ6" s="300"/>
      <c r="BR6" s="300"/>
      <c r="BS6" s="300">
        <f>BS7+BS18+BS22</f>
        <v>460</v>
      </c>
      <c r="BT6" s="300"/>
      <c r="BU6" s="300"/>
      <c r="BV6" s="300">
        <f>BV7+BV18+BV22</f>
        <v>211</v>
      </c>
      <c r="BW6" s="300"/>
      <c r="BX6" s="300"/>
      <c r="BY6" s="32">
        <f>BY7+BY18+BY22</f>
        <v>0</v>
      </c>
      <c r="BZ6" s="90">
        <f>BZ7+BZ18+BZ22</f>
        <v>0</v>
      </c>
      <c r="CA6" s="20"/>
    </row>
    <row r="7" spans="1:79" s="7" customFormat="1" ht="23.25" customHeight="1">
      <c r="A7" s="341"/>
      <c r="B7" s="342"/>
      <c r="C7" s="342"/>
      <c r="D7" s="342"/>
      <c r="E7" s="342"/>
      <c r="F7" s="370" t="s">
        <v>32</v>
      </c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110"/>
      <c r="AH7" s="110"/>
      <c r="AI7" s="110"/>
      <c r="AJ7" s="306">
        <f>SUM(AJ8:AO17)</f>
        <v>1948</v>
      </c>
      <c r="AK7" s="307"/>
      <c r="AL7" s="307"/>
      <c r="AM7" s="307"/>
      <c r="AN7" s="307"/>
      <c r="AO7" s="308"/>
      <c r="AP7" s="306">
        <f>SUM(AP8:AU17)</f>
        <v>649</v>
      </c>
      <c r="AQ7" s="307"/>
      <c r="AR7" s="307"/>
      <c r="AS7" s="307"/>
      <c r="AT7" s="307"/>
      <c r="AU7" s="308"/>
      <c r="AV7" s="300">
        <f>AV8+AV9+AV10+AV11+AV12+AV13+AV15+AV14+AV16+AV17</f>
        <v>1299</v>
      </c>
      <c r="AW7" s="300"/>
      <c r="AX7" s="300"/>
      <c r="AY7" s="300">
        <f>AY8+AY9+AY10+AY11+AY12+AY13+AY15+AY14+AY16+AY17</f>
        <v>538</v>
      </c>
      <c r="AZ7" s="300"/>
      <c r="BA7" s="300"/>
      <c r="BB7" s="306">
        <f>BB8+BB9+BB10+BB11+BB12+BB13+BB14+BB15+BB16+BB17</f>
        <v>761</v>
      </c>
      <c r="BC7" s="307"/>
      <c r="BD7" s="307"/>
      <c r="BE7" s="307"/>
      <c r="BF7" s="307"/>
      <c r="BG7" s="307"/>
      <c r="BH7" s="307"/>
      <c r="BI7" s="312"/>
      <c r="BJ7" s="321">
        <f>BJ8+BJ9+BJ10+BJ11+BJ12+BJ13+BJ14+BJ15+BJ16+BJ17</f>
        <v>259</v>
      </c>
      <c r="BK7" s="300"/>
      <c r="BL7" s="306"/>
      <c r="BM7" s="321">
        <f>BM8+BM9+BM10+BM11+BM12+BM13+BM14+BM15+BM16+BM17</f>
        <v>264</v>
      </c>
      <c r="BN7" s="300"/>
      <c r="BO7" s="306"/>
      <c r="BP7" s="321">
        <f>BP8+BP9+BP10+BP11+BP12+BP13+BP14+BP15+BP16+BP17</f>
        <v>312</v>
      </c>
      <c r="BQ7" s="300"/>
      <c r="BR7" s="306"/>
      <c r="BS7" s="321">
        <f>BS8+BS9+BS10+BS11+BS12+BS13+BS14+BS15+BS16+BS17</f>
        <v>320</v>
      </c>
      <c r="BT7" s="300"/>
      <c r="BU7" s="306"/>
      <c r="BV7" s="321">
        <f>BV8+BV9+BV10+BV11+BV12+BV13+BV14+BV15+BV16+BV17</f>
        <v>144</v>
      </c>
      <c r="BW7" s="300"/>
      <c r="BX7" s="306"/>
      <c r="BY7" s="32">
        <f>BY8+BY9+BY10+BY11+BY12+BY13+BY14+BY15+BY16+BY17</f>
        <v>0</v>
      </c>
      <c r="BZ7" s="90">
        <f>BZ8+BZ9+BZ10+BZ11+BZ12+BZ13+BZ14+BZ15+BZ16+BZ17</f>
        <v>0</v>
      </c>
      <c r="CA7" s="20"/>
    </row>
    <row r="8" spans="1:79" ht="19.5" customHeight="1">
      <c r="A8" s="253" t="s">
        <v>41</v>
      </c>
      <c r="B8" s="254"/>
      <c r="C8" s="254"/>
      <c r="D8" s="254"/>
      <c r="E8" s="254"/>
      <c r="F8" s="255" t="s">
        <v>33</v>
      </c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123">
        <v>4</v>
      </c>
      <c r="AH8" s="123"/>
      <c r="AI8" s="123">
        <v>2</v>
      </c>
      <c r="AJ8" s="288">
        <f>AP8+AV8</f>
        <v>427</v>
      </c>
      <c r="AK8" s="289"/>
      <c r="AL8" s="289"/>
      <c r="AM8" s="289"/>
      <c r="AN8" s="289"/>
      <c r="AO8" s="295"/>
      <c r="AP8" s="288">
        <v>142</v>
      </c>
      <c r="AQ8" s="289"/>
      <c r="AR8" s="289"/>
      <c r="AS8" s="289"/>
      <c r="AT8" s="289"/>
      <c r="AU8" s="295"/>
      <c r="AV8" s="311">
        <f>BJ8+BM8+BP8+BS8+BV8+BY8+BZ8</f>
        <v>285</v>
      </c>
      <c r="AW8" s="311"/>
      <c r="AX8" s="311"/>
      <c r="AY8" s="291">
        <v>100</v>
      </c>
      <c r="AZ8" s="291"/>
      <c r="BA8" s="291"/>
      <c r="BB8" s="288">
        <f>AV8-AY8</f>
        <v>185</v>
      </c>
      <c r="BC8" s="289"/>
      <c r="BD8" s="289"/>
      <c r="BE8" s="289"/>
      <c r="BF8" s="289"/>
      <c r="BG8" s="289"/>
      <c r="BH8" s="289"/>
      <c r="BI8" s="290"/>
      <c r="BJ8" s="310">
        <v>87</v>
      </c>
      <c r="BK8" s="291"/>
      <c r="BL8" s="288"/>
      <c r="BM8" s="291">
        <v>71</v>
      </c>
      <c r="BN8" s="291"/>
      <c r="BO8" s="291"/>
      <c r="BP8" s="291">
        <v>62</v>
      </c>
      <c r="BQ8" s="291"/>
      <c r="BR8" s="291"/>
      <c r="BS8" s="291">
        <v>65</v>
      </c>
      <c r="BT8" s="291"/>
      <c r="BU8" s="291"/>
      <c r="BV8" s="291"/>
      <c r="BW8" s="291"/>
      <c r="BX8" s="291"/>
      <c r="BY8" s="29"/>
      <c r="BZ8" s="13"/>
      <c r="CA8" s="20"/>
    </row>
    <row r="9" spans="1:79" ht="21.75" customHeight="1">
      <c r="A9" s="253" t="s">
        <v>42</v>
      </c>
      <c r="B9" s="254"/>
      <c r="C9" s="254"/>
      <c r="D9" s="254"/>
      <c r="E9" s="254"/>
      <c r="F9" s="255" t="s">
        <v>34</v>
      </c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123"/>
      <c r="AH9" s="123"/>
      <c r="AI9" s="123">
        <v>2.4</v>
      </c>
      <c r="AJ9" s="288">
        <f aca="true" t="shared" si="0" ref="AJ9:AJ17">AP9+AV9</f>
        <v>258</v>
      </c>
      <c r="AK9" s="289"/>
      <c r="AL9" s="289"/>
      <c r="AM9" s="289"/>
      <c r="AN9" s="289"/>
      <c r="AO9" s="295"/>
      <c r="AP9" s="288">
        <v>87</v>
      </c>
      <c r="AQ9" s="289"/>
      <c r="AR9" s="289"/>
      <c r="AS9" s="289"/>
      <c r="AT9" s="289"/>
      <c r="AU9" s="295"/>
      <c r="AV9" s="311">
        <f aca="true" t="shared" si="1" ref="AV9:AV17">BJ9+BM9+BP9+BS9+BV9+BY9+BZ9</f>
        <v>171</v>
      </c>
      <c r="AW9" s="311"/>
      <c r="AX9" s="311"/>
      <c r="AY9" s="291">
        <v>0</v>
      </c>
      <c r="AZ9" s="291"/>
      <c r="BA9" s="291"/>
      <c r="BB9" s="288">
        <f aca="true" t="shared" si="2" ref="BB9:BB17">AV9-AY9</f>
        <v>171</v>
      </c>
      <c r="BC9" s="289"/>
      <c r="BD9" s="289"/>
      <c r="BE9" s="289"/>
      <c r="BF9" s="289"/>
      <c r="BG9" s="289"/>
      <c r="BH9" s="289"/>
      <c r="BI9" s="290"/>
      <c r="BJ9" s="310">
        <v>68</v>
      </c>
      <c r="BK9" s="291"/>
      <c r="BL9" s="288"/>
      <c r="BM9" s="291">
        <v>23</v>
      </c>
      <c r="BN9" s="291"/>
      <c r="BO9" s="291"/>
      <c r="BP9" s="291">
        <v>34</v>
      </c>
      <c r="BQ9" s="291"/>
      <c r="BR9" s="291"/>
      <c r="BS9" s="291">
        <v>46</v>
      </c>
      <c r="BT9" s="291"/>
      <c r="BU9" s="291"/>
      <c r="BV9" s="291"/>
      <c r="BW9" s="291"/>
      <c r="BX9" s="291"/>
      <c r="BY9" s="29"/>
      <c r="BZ9" s="13"/>
      <c r="CA9" s="20"/>
    </row>
    <row r="10" spans="1:79" ht="21.75" customHeight="1">
      <c r="A10" s="253" t="s">
        <v>43</v>
      </c>
      <c r="B10" s="254"/>
      <c r="C10" s="254"/>
      <c r="D10" s="254"/>
      <c r="E10" s="254"/>
      <c r="F10" s="255" t="s">
        <v>16</v>
      </c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123"/>
      <c r="AH10" s="123"/>
      <c r="AI10" s="123">
        <v>4</v>
      </c>
      <c r="AJ10" s="288">
        <f t="shared" si="0"/>
        <v>256</v>
      </c>
      <c r="AK10" s="289"/>
      <c r="AL10" s="289"/>
      <c r="AM10" s="289"/>
      <c r="AN10" s="289"/>
      <c r="AO10" s="295"/>
      <c r="AP10" s="288">
        <v>85</v>
      </c>
      <c r="AQ10" s="289"/>
      <c r="AR10" s="289"/>
      <c r="AS10" s="289"/>
      <c r="AT10" s="289"/>
      <c r="AU10" s="295"/>
      <c r="AV10" s="311">
        <f t="shared" si="1"/>
        <v>171</v>
      </c>
      <c r="AW10" s="311"/>
      <c r="AX10" s="311"/>
      <c r="AY10" s="291">
        <v>86</v>
      </c>
      <c r="AZ10" s="291"/>
      <c r="BA10" s="291"/>
      <c r="BB10" s="288">
        <f>AV10-AY10</f>
        <v>85</v>
      </c>
      <c r="BC10" s="289"/>
      <c r="BD10" s="289"/>
      <c r="BE10" s="289"/>
      <c r="BF10" s="289"/>
      <c r="BG10" s="289"/>
      <c r="BH10" s="289"/>
      <c r="BI10" s="290"/>
      <c r="BJ10" s="310">
        <v>36</v>
      </c>
      <c r="BK10" s="291"/>
      <c r="BL10" s="288"/>
      <c r="BM10" s="291">
        <v>78</v>
      </c>
      <c r="BN10" s="291"/>
      <c r="BO10" s="291"/>
      <c r="BP10" s="291">
        <v>34</v>
      </c>
      <c r="BQ10" s="291"/>
      <c r="BR10" s="291"/>
      <c r="BS10" s="291">
        <v>23</v>
      </c>
      <c r="BT10" s="291"/>
      <c r="BU10" s="291"/>
      <c r="BV10" s="291"/>
      <c r="BW10" s="291"/>
      <c r="BX10" s="291"/>
      <c r="BY10" s="29"/>
      <c r="BZ10" s="13"/>
      <c r="CA10" s="20"/>
    </row>
    <row r="11" spans="1:79" ht="21.75" customHeight="1">
      <c r="A11" s="253" t="s">
        <v>44</v>
      </c>
      <c r="B11" s="254"/>
      <c r="C11" s="254"/>
      <c r="D11" s="254"/>
      <c r="E11" s="254"/>
      <c r="F11" s="255" t="s">
        <v>17</v>
      </c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123"/>
      <c r="AH11" s="124" t="s">
        <v>277</v>
      </c>
      <c r="AI11" s="123"/>
      <c r="AJ11" s="288">
        <f t="shared" si="0"/>
        <v>256</v>
      </c>
      <c r="AK11" s="289"/>
      <c r="AL11" s="289"/>
      <c r="AM11" s="289"/>
      <c r="AN11" s="289"/>
      <c r="AO11" s="295"/>
      <c r="AP11" s="288">
        <v>85</v>
      </c>
      <c r="AQ11" s="289"/>
      <c r="AR11" s="289"/>
      <c r="AS11" s="289"/>
      <c r="AT11" s="289"/>
      <c r="AU11" s="295"/>
      <c r="AV11" s="311">
        <f t="shared" si="1"/>
        <v>171</v>
      </c>
      <c r="AW11" s="311"/>
      <c r="AX11" s="311"/>
      <c r="AY11" s="291">
        <v>0</v>
      </c>
      <c r="AZ11" s="291"/>
      <c r="BA11" s="291"/>
      <c r="BB11" s="288">
        <v>171</v>
      </c>
      <c r="BC11" s="289"/>
      <c r="BD11" s="289"/>
      <c r="BE11" s="289"/>
      <c r="BF11" s="289"/>
      <c r="BG11" s="289"/>
      <c r="BH11" s="289"/>
      <c r="BI11" s="290"/>
      <c r="BJ11" s="310">
        <v>34</v>
      </c>
      <c r="BK11" s="291"/>
      <c r="BL11" s="288"/>
      <c r="BM11" s="291">
        <v>46</v>
      </c>
      <c r="BN11" s="291"/>
      <c r="BO11" s="291"/>
      <c r="BP11" s="291">
        <v>34</v>
      </c>
      <c r="BQ11" s="291"/>
      <c r="BR11" s="291"/>
      <c r="BS11" s="291">
        <v>57</v>
      </c>
      <c r="BT11" s="291"/>
      <c r="BU11" s="291"/>
      <c r="BV11" s="291"/>
      <c r="BW11" s="291"/>
      <c r="BX11" s="291"/>
      <c r="BY11" s="29"/>
      <c r="BZ11" s="13"/>
      <c r="CA11" s="20"/>
    </row>
    <row r="12" spans="1:79" ht="19.5" customHeight="1">
      <c r="A12" s="253" t="s">
        <v>45</v>
      </c>
      <c r="B12" s="254"/>
      <c r="C12" s="254"/>
      <c r="D12" s="254"/>
      <c r="E12" s="254"/>
      <c r="F12" s="255" t="s">
        <v>35</v>
      </c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123"/>
      <c r="AH12" s="123"/>
      <c r="AI12" s="123">
        <v>4</v>
      </c>
      <c r="AJ12" s="288">
        <f t="shared" si="0"/>
        <v>108</v>
      </c>
      <c r="AK12" s="289"/>
      <c r="AL12" s="289"/>
      <c r="AM12" s="289"/>
      <c r="AN12" s="289"/>
      <c r="AO12" s="295"/>
      <c r="AP12" s="288">
        <v>36</v>
      </c>
      <c r="AQ12" s="289"/>
      <c r="AR12" s="289"/>
      <c r="AS12" s="289"/>
      <c r="AT12" s="289"/>
      <c r="AU12" s="295"/>
      <c r="AV12" s="311">
        <f t="shared" si="1"/>
        <v>72</v>
      </c>
      <c r="AW12" s="311"/>
      <c r="AX12" s="311"/>
      <c r="AY12" s="291">
        <v>26</v>
      </c>
      <c r="AZ12" s="291"/>
      <c r="BA12" s="291"/>
      <c r="BB12" s="288">
        <f t="shared" si="2"/>
        <v>46</v>
      </c>
      <c r="BC12" s="289"/>
      <c r="BD12" s="289"/>
      <c r="BE12" s="289"/>
      <c r="BF12" s="289"/>
      <c r="BG12" s="289"/>
      <c r="BH12" s="289"/>
      <c r="BI12" s="290"/>
      <c r="BJ12" s="310"/>
      <c r="BK12" s="291"/>
      <c r="BL12" s="288"/>
      <c r="BM12" s="291"/>
      <c r="BN12" s="291"/>
      <c r="BO12" s="291"/>
      <c r="BP12" s="291">
        <v>34</v>
      </c>
      <c r="BQ12" s="291"/>
      <c r="BR12" s="291"/>
      <c r="BS12" s="291">
        <v>38</v>
      </c>
      <c r="BT12" s="291"/>
      <c r="BU12" s="291"/>
      <c r="BV12" s="291"/>
      <c r="BW12" s="291"/>
      <c r="BX12" s="291"/>
      <c r="BY12" s="29"/>
      <c r="BZ12" s="13"/>
      <c r="CA12" s="20"/>
    </row>
    <row r="13" spans="1:79" ht="18.75" customHeight="1">
      <c r="A13" s="253" t="s">
        <v>46</v>
      </c>
      <c r="B13" s="254"/>
      <c r="C13" s="254"/>
      <c r="D13" s="254"/>
      <c r="E13" s="254"/>
      <c r="F13" s="255" t="s">
        <v>36</v>
      </c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123"/>
      <c r="AH13" s="123"/>
      <c r="AI13" s="123">
        <v>3</v>
      </c>
      <c r="AJ13" s="288">
        <f t="shared" si="0"/>
        <v>171</v>
      </c>
      <c r="AK13" s="289"/>
      <c r="AL13" s="289"/>
      <c r="AM13" s="289"/>
      <c r="AN13" s="289"/>
      <c r="AO13" s="295"/>
      <c r="AP13" s="288">
        <v>57</v>
      </c>
      <c r="AQ13" s="289"/>
      <c r="AR13" s="289"/>
      <c r="AS13" s="289"/>
      <c r="AT13" s="289"/>
      <c r="AU13" s="295"/>
      <c r="AV13" s="311">
        <f t="shared" si="1"/>
        <v>114</v>
      </c>
      <c r="AW13" s="311"/>
      <c r="AX13" s="311"/>
      <c r="AY13" s="291">
        <v>78</v>
      </c>
      <c r="AZ13" s="291"/>
      <c r="BA13" s="291"/>
      <c r="BB13" s="288">
        <f t="shared" si="2"/>
        <v>36</v>
      </c>
      <c r="BC13" s="289"/>
      <c r="BD13" s="289"/>
      <c r="BE13" s="289"/>
      <c r="BF13" s="289"/>
      <c r="BG13" s="289"/>
      <c r="BH13" s="289"/>
      <c r="BI13" s="290"/>
      <c r="BJ13" s="310">
        <v>34</v>
      </c>
      <c r="BK13" s="291"/>
      <c r="BL13" s="288"/>
      <c r="BM13" s="291">
        <v>46</v>
      </c>
      <c r="BN13" s="291"/>
      <c r="BO13" s="291"/>
      <c r="BP13" s="291">
        <v>34</v>
      </c>
      <c r="BQ13" s="291"/>
      <c r="BR13" s="291"/>
      <c r="BS13" s="291"/>
      <c r="BT13" s="291"/>
      <c r="BU13" s="291"/>
      <c r="BV13" s="291"/>
      <c r="BW13" s="291"/>
      <c r="BX13" s="291"/>
      <c r="BY13" s="29"/>
      <c r="BZ13" s="13"/>
      <c r="CA13" s="20"/>
    </row>
    <row r="14" spans="1:79" ht="20.25" customHeight="1">
      <c r="A14" s="253" t="s">
        <v>47</v>
      </c>
      <c r="B14" s="254"/>
      <c r="C14" s="254"/>
      <c r="D14" s="254"/>
      <c r="E14" s="254"/>
      <c r="F14" s="255" t="s">
        <v>37</v>
      </c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123"/>
      <c r="AH14" s="123"/>
      <c r="AI14" s="123">
        <v>4</v>
      </c>
      <c r="AJ14" s="288">
        <f t="shared" si="0"/>
        <v>256</v>
      </c>
      <c r="AK14" s="289"/>
      <c r="AL14" s="289"/>
      <c r="AM14" s="289"/>
      <c r="AN14" s="289"/>
      <c r="AO14" s="295"/>
      <c r="AP14" s="288">
        <v>85</v>
      </c>
      <c r="AQ14" s="289"/>
      <c r="AR14" s="289"/>
      <c r="AS14" s="289"/>
      <c r="AT14" s="289"/>
      <c r="AU14" s="295"/>
      <c r="AV14" s="311">
        <f t="shared" si="1"/>
        <v>171</v>
      </c>
      <c r="AW14" s="311"/>
      <c r="AX14" s="311"/>
      <c r="AY14" s="291">
        <v>140</v>
      </c>
      <c r="AZ14" s="291"/>
      <c r="BA14" s="291"/>
      <c r="BB14" s="288">
        <f t="shared" si="2"/>
        <v>31</v>
      </c>
      <c r="BC14" s="289"/>
      <c r="BD14" s="289"/>
      <c r="BE14" s="289"/>
      <c r="BF14" s="289"/>
      <c r="BG14" s="289"/>
      <c r="BH14" s="289"/>
      <c r="BI14" s="290"/>
      <c r="BJ14" s="310"/>
      <c r="BK14" s="291"/>
      <c r="BL14" s="288"/>
      <c r="BM14" s="291"/>
      <c r="BN14" s="291"/>
      <c r="BO14" s="291"/>
      <c r="BP14" s="291">
        <v>80</v>
      </c>
      <c r="BQ14" s="291"/>
      <c r="BR14" s="291"/>
      <c r="BS14" s="291">
        <v>91</v>
      </c>
      <c r="BT14" s="291"/>
      <c r="BU14" s="291"/>
      <c r="BV14" s="291"/>
      <c r="BW14" s="291"/>
      <c r="BX14" s="291"/>
      <c r="BY14" s="29"/>
      <c r="BZ14" s="13"/>
      <c r="CA14" s="20"/>
    </row>
    <row r="15" spans="1:79" ht="20.25" customHeight="1">
      <c r="A15" s="253" t="s">
        <v>48</v>
      </c>
      <c r="B15" s="254"/>
      <c r="C15" s="254"/>
      <c r="D15" s="254"/>
      <c r="E15" s="254"/>
      <c r="F15" s="255" t="s">
        <v>38</v>
      </c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123"/>
      <c r="AH15" s="123"/>
      <c r="AI15" s="123">
        <v>5</v>
      </c>
      <c r="AJ15" s="288">
        <f t="shared" si="0"/>
        <v>54</v>
      </c>
      <c r="AK15" s="289"/>
      <c r="AL15" s="289"/>
      <c r="AM15" s="289"/>
      <c r="AN15" s="289"/>
      <c r="AO15" s="295"/>
      <c r="AP15" s="288">
        <v>18</v>
      </c>
      <c r="AQ15" s="289"/>
      <c r="AR15" s="289"/>
      <c r="AS15" s="289"/>
      <c r="AT15" s="289"/>
      <c r="AU15" s="295"/>
      <c r="AV15" s="311">
        <f t="shared" si="1"/>
        <v>36</v>
      </c>
      <c r="AW15" s="311"/>
      <c r="AX15" s="311"/>
      <c r="AY15" s="291">
        <v>30</v>
      </c>
      <c r="AZ15" s="291"/>
      <c r="BA15" s="291"/>
      <c r="BB15" s="288">
        <f t="shared" si="2"/>
        <v>6</v>
      </c>
      <c r="BC15" s="289"/>
      <c r="BD15" s="289"/>
      <c r="BE15" s="289"/>
      <c r="BF15" s="289"/>
      <c r="BG15" s="289"/>
      <c r="BH15" s="289"/>
      <c r="BI15" s="290"/>
      <c r="BJ15" s="310"/>
      <c r="BK15" s="291"/>
      <c r="BL15" s="288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>
        <v>36</v>
      </c>
      <c r="BW15" s="291"/>
      <c r="BX15" s="291"/>
      <c r="BY15" s="29"/>
      <c r="BZ15" s="13"/>
      <c r="CA15" s="20"/>
    </row>
    <row r="16" spans="1:79" ht="21" customHeight="1">
      <c r="A16" s="253" t="s">
        <v>49</v>
      </c>
      <c r="B16" s="254"/>
      <c r="C16" s="254"/>
      <c r="D16" s="254"/>
      <c r="E16" s="254"/>
      <c r="F16" s="255" t="s">
        <v>39</v>
      </c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123"/>
      <c r="AH16" s="123"/>
      <c r="AI16" s="240">
        <v>5</v>
      </c>
      <c r="AJ16" s="288">
        <f t="shared" si="0"/>
        <v>108</v>
      </c>
      <c r="AK16" s="289"/>
      <c r="AL16" s="289"/>
      <c r="AM16" s="289"/>
      <c r="AN16" s="289"/>
      <c r="AO16" s="295"/>
      <c r="AP16" s="288">
        <v>36</v>
      </c>
      <c r="AQ16" s="289"/>
      <c r="AR16" s="289"/>
      <c r="AS16" s="289"/>
      <c r="AT16" s="289"/>
      <c r="AU16" s="295"/>
      <c r="AV16" s="311">
        <f t="shared" si="1"/>
        <v>72</v>
      </c>
      <c r="AW16" s="311"/>
      <c r="AX16" s="311"/>
      <c r="AY16" s="291">
        <v>54</v>
      </c>
      <c r="AZ16" s="291"/>
      <c r="BA16" s="291"/>
      <c r="BB16" s="288">
        <f t="shared" si="2"/>
        <v>18</v>
      </c>
      <c r="BC16" s="289"/>
      <c r="BD16" s="289"/>
      <c r="BE16" s="289"/>
      <c r="BF16" s="289"/>
      <c r="BG16" s="289"/>
      <c r="BH16" s="289"/>
      <c r="BI16" s="290"/>
      <c r="BJ16" s="310"/>
      <c r="BK16" s="291"/>
      <c r="BL16" s="288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>
        <v>72</v>
      </c>
      <c r="BW16" s="291"/>
      <c r="BX16" s="291"/>
      <c r="BY16" s="29"/>
      <c r="BZ16" s="13"/>
      <c r="CA16" s="20"/>
    </row>
    <row r="17" spans="1:79" ht="21" customHeight="1">
      <c r="A17" s="253" t="s">
        <v>50</v>
      </c>
      <c r="B17" s="254"/>
      <c r="C17" s="254"/>
      <c r="D17" s="254"/>
      <c r="E17" s="254"/>
      <c r="F17" s="255" t="s">
        <v>40</v>
      </c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123"/>
      <c r="AH17" s="123"/>
      <c r="AI17" s="241"/>
      <c r="AJ17" s="288">
        <f t="shared" si="0"/>
        <v>54</v>
      </c>
      <c r="AK17" s="289"/>
      <c r="AL17" s="289"/>
      <c r="AM17" s="289"/>
      <c r="AN17" s="289"/>
      <c r="AO17" s="295"/>
      <c r="AP17" s="288">
        <v>18</v>
      </c>
      <c r="AQ17" s="289"/>
      <c r="AR17" s="289"/>
      <c r="AS17" s="289"/>
      <c r="AT17" s="289"/>
      <c r="AU17" s="295"/>
      <c r="AV17" s="311">
        <f t="shared" si="1"/>
        <v>36</v>
      </c>
      <c r="AW17" s="311"/>
      <c r="AX17" s="311"/>
      <c r="AY17" s="291">
        <v>24</v>
      </c>
      <c r="AZ17" s="291"/>
      <c r="BA17" s="291"/>
      <c r="BB17" s="288">
        <f t="shared" si="2"/>
        <v>12</v>
      </c>
      <c r="BC17" s="289"/>
      <c r="BD17" s="289"/>
      <c r="BE17" s="289"/>
      <c r="BF17" s="289"/>
      <c r="BG17" s="289"/>
      <c r="BH17" s="289"/>
      <c r="BI17" s="290"/>
      <c r="BJ17" s="310"/>
      <c r="BK17" s="291"/>
      <c r="BL17" s="288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>
        <v>36</v>
      </c>
      <c r="BW17" s="291"/>
      <c r="BX17" s="291"/>
      <c r="BY17" s="29"/>
      <c r="BZ17" s="13"/>
      <c r="CA17" s="20"/>
    </row>
    <row r="18" spans="1:79" s="1" customFormat="1" ht="22.5" customHeight="1">
      <c r="A18" s="348"/>
      <c r="B18" s="349"/>
      <c r="C18" s="349"/>
      <c r="D18" s="349"/>
      <c r="E18" s="349"/>
      <c r="F18" s="370" t="s">
        <v>51</v>
      </c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125"/>
      <c r="AH18" s="125"/>
      <c r="AI18" s="125"/>
      <c r="AJ18" s="306">
        <f>AJ19+AJ20+AJ21</f>
        <v>860</v>
      </c>
      <c r="AK18" s="307"/>
      <c r="AL18" s="307"/>
      <c r="AM18" s="307"/>
      <c r="AN18" s="307"/>
      <c r="AO18" s="308"/>
      <c r="AP18" s="306">
        <f>AP19+AP20+AP21</f>
        <v>287</v>
      </c>
      <c r="AQ18" s="307"/>
      <c r="AR18" s="307"/>
      <c r="AS18" s="307"/>
      <c r="AT18" s="307"/>
      <c r="AU18" s="308"/>
      <c r="AV18" s="300">
        <f>AV19+AV20+AV21</f>
        <v>573</v>
      </c>
      <c r="AW18" s="300"/>
      <c r="AX18" s="300"/>
      <c r="AY18" s="300">
        <f>AY19+AY20+AY21</f>
        <v>288</v>
      </c>
      <c r="AZ18" s="300"/>
      <c r="BA18" s="300"/>
      <c r="BB18" s="306">
        <f>BB19+BB20+BB21</f>
        <v>285</v>
      </c>
      <c r="BC18" s="307"/>
      <c r="BD18" s="307"/>
      <c r="BE18" s="307"/>
      <c r="BF18" s="307"/>
      <c r="BG18" s="307"/>
      <c r="BH18" s="307"/>
      <c r="BI18" s="312"/>
      <c r="BJ18" s="300">
        <f>BJ19+BJ20+BJ21</f>
        <v>200</v>
      </c>
      <c r="BK18" s="300"/>
      <c r="BL18" s="300"/>
      <c r="BM18" s="300">
        <f>BM19+BM20+BM21</f>
        <v>150</v>
      </c>
      <c r="BN18" s="300"/>
      <c r="BO18" s="300"/>
      <c r="BP18" s="300">
        <f>BP19+BP20+BP21</f>
        <v>105</v>
      </c>
      <c r="BQ18" s="300"/>
      <c r="BR18" s="300"/>
      <c r="BS18" s="300">
        <f>BS19+BS20+BS21</f>
        <v>118</v>
      </c>
      <c r="BT18" s="300"/>
      <c r="BU18" s="300"/>
      <c r="BV18" s="300">
        <f>BV19+BV20+BV21</f>
        <v>0</v>
      </c>
      <c r="BW18" s="300"/>
      <c r="BX18" s="300"/>
      <c r="BY18" s="32">
        <f>BY19+BY20+BY21</f>
        <v>0</v>
      </c>
      <c r="BZ18" s="90">
        <f>BZ19+BZ20+BZ21</f>
        <v>0</v>
      </c>
      <c r="CA18" s="20"/>
    </row>
    <row r="19" spans="1:79" ht="41.25" customHeight="1">
      <c r="A19" s="253" t="s">
        <v>55</v>
      </c>
      <c r="B19" s="254"/>
      <c r="C19" s="254"/>
      <c r="D19" s="254"/>
      <c r="E19" s="254"/>
      <c r="F19" s="255" t="s">
        <v>52</v>
      </c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123">
        <v>4</v>
      </c>
      <c r="AH19" s="123"/>
      <c r="AI19" s="123">
        <v>2</v>
      </c>
      <c r="AJ19" s="412">
        <f>AP19+AV19</f>
        <v>428</v>
      </c>
      <c r="AK19" s="413"/>
      <c r="AL19" s="413"/>
      <c r="AM19" s="413"/>
      <c r="AN19" s="413"/>
      <c r="AO19" s="414"/>
      <c r="AP19" s="288">
        <v>143</v>
      </c>
      <c r="AQ19" s="289"/>
      <c r="AR19" s="289"/>
      <c r="AS19" s="289"/>
      <c r="AT19" s="289"/>
      <c r="AU19" s="295"/>
      <c r="AV19" s="311">
        <f aca="true" t="shared" si="3" ref="AV19:AV26">BJ19+BM19+BP19+BS19+BV19+BY19+BZ19</f>
        <v>285</v>
      </c>
      <c r="AW19" s="311"/>
      <c r="AX19" s="311"/>
      <c r="AY19" s="301">
        <v>156</v>
      </c>
      <c r="AZ19" s="301"/>
      <c r="BA19" s="301"/>
      <c r="BB19" s="288">
        <f>AV19-AY19</f>
        <v>129</v>
      </c>
      <c r="BC19" s="289"/>
      <c r="BD19" s="289"/>
      <c r="BE19" s="289"/>
      <c r="BF19" s="289"/>
      <c r="BG19" s="289"/>
      <c r="BH19" s="289"/>
      <c r="BI19" s="290"/>
      <c r="BJ19" s="305">
        <v>72</v>
      </c>
      <c r="BK19" s="301"/>
      <c r="BL19" s="302"/>
      <c r="BM19" s="301">
        <v>72</v>
      </c>
      <c r="BN19" s="301"/>
      <c r="BO19" s="301"/>
      <c r="BP19" s="301">
        <v>71</v>
      </c>
      <c r="BQ19" s="301"/>
      <c r="BR19" s="301"/>
      <c r="BS19" s="301">
        <v>70</v>
      </c>
      <c r="BT19" s="301"/>
      <c r="BU19" s="301"/>
      <c r="BV19" s="301"/>
      <c r="BW19" s="301"/>
      <c r="BX19" s="301"/>
      <c r="BY19" s="34"/>
      <c r="BZ19" s="13"/>
      <c r="CA19" s="20"/>
    </row>
    <row r="20" spans="1:79" ht="18.75" customHeight="1">
      <c r="A20" s="253" t="s">
        <v>56</v>
      </c>
      <c r="B20" s="254"/>
      <c r="C20" s="254"/>
      <c r="D20" s="254"/>
      <c r="E20" s="254"/>
      <c r="F20" s="255" t="s">
        <v>53</v>
      </c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123"/>
      <c r="AH20" s="123"/>
      <c r="AI20" s="123">
        <v>2</v>
      </c>
      <c r="AJ20" s="412">
        <f>AP20+AV20</f>
        <v>162</v>
      </c>
      <c r="AK20" s="413"/>
      <c r="AL20" s="413"/>
      <c r="AM20" s="413"/>
      <c r="AN20" s="413"/>
      <c r="AO20" s="414"/>
      <c r="AP20" s="288">
        <v>54</v>
      </c>
      <c r="AQ20" s="289"/>
      <c r="AR20" s="289"/>
      <c r="AS20" s="289"/>
      <c r="AT20" s="289"/>
      <c r="AU20" s="295"/>
      <c r="AV20" s="311">
        <f>BJ20+BM20+BP20+BS20+BV20+BY20+BZ20</f>
        <v>108</v>
      </c>
      <c r="AW20" s="311"/>
      <c r="AX20" s="311"/>
      <c r="AY20" s="301">
        <v>12</v>
      </c>
      <c r="AZ20" s="301"/>
      <c r="BA20" s="301"/>
      <c r="BB20" s="288">
        <f>AV20-AY20</f>
        <v>96</v>
      </c>
      <c r="BC20" s="289"/>
      <c r="BD20" s="289"/>
      <c r="BE20" s="289"/>
      <c r="BF20" s="289"/>
      <c r="BG20" s="289"/>
      <c r="BH20" s="289"/>
      <c r="BI20" s="290"/>
      <c r="BJ20" s="305">
        <v>68</v>
      </c>
      <c r="BK20" s="301"/>
      <c r="BL20" s="302"/>
      <c r="BM20" s="301">
        <v>40</v>
      </c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4"/>
      <c r="BZ20" s="13"/>
      <c r="CA20" s="20"/>
    </row>
    <row r="21" spans="1:79" ht="18.75" customHeight="1">
      <c r="A21" s="352" t="s">
        <v>57</v>
      </c>
      <c r="B21" s="353"/>
      <c r="C21" s="353"/>
      <c r="D21" s="353"/>
      <c r="E21" s="354"/>
      <c r="F21" s="255" t="s">
        <v>54</v>
      </c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123">
        <v>4</v>
      </c>
      <c r="AH21" s="123"/>
      <c r="AI21" s="123">
        <v>2</v>
      </c>
      <c r="AJ21" s="412">
        <f>AP21+AV21</f>
        <v>270</v>
      </c>
      <c r="AK21" s="413"/>
      <c r="AL21" s="413"/>
      <c r="AM21" s="413"/>
      <c r="AN21" s="413"/>
      <c r="AO21" s="414"/>
      <c r="AP21" s="288">
        <v>90</v>
      </c>
      <c r="AQ21" s="289"/>
      <c r="AR21" s="289"/>
      <c r="AS21" s="289"/>
      <c r="AT21" s="289"/>
      <c r="AU21" s="295"/>
      <c r="AV21" s="311">
        <f>BJ21+BM21+BP21+BS21+BV21+BY21+BZ21</f>
        <v>180</v>
      </c>
      <c r="AW21" s="311"/>
      <c r="AX21" s="311"/>
      <c r="AY21" s="302">
        <v>120</v>
      </c>
      <c r="AZ21" s="303"/>
      <c r="BA21" s="411"/>
      <c r="BB21" s="288">
        <f>AV21-AY21</f>
        <v>60</v>
      </c>
      <c r="BC21" s="289"/>
      <c r="BD21" s="289"/>
      <c r="BE21" s="289"/>
      <c r="BF21" s="289"/>
      <c r="BG21" s="289"/>
      <c r="BH21" s="289"/>
      <c r="BI21" s="290"/>
      <c r="BJ21" s="305">
        <v>60</v>
      </c>
      <c r="BK21" s="301"/>
      <c r="BL21" s="302"/>
      <c r="BM21" s="301">
        <v>38</v>
      </c>
      <c r="BN21" s="301"/>
      <c r="BO21" s="301"/>
      <c r="BP21" s="301">
        <v>34</v>
      </c>
      <c r="BQ21" s="301"/>
      <c r="BR21" s="301"/>
      <c r="BS21" s="301">
        <v>48</v>
      </c>
      <c r="BT21" s="301"/>
      <c r="BU21" s="301"/>
      <c r="BV21" s="301"/>
      <c r="BW21" s="301"/>
      <c r="BX21" s="301"/>
      <c r="BY21" s="34"/>
      <c r="BZ21" s="13"/>
      <c r="CA21" s="20"/>
    </row>
    <row r="22" spans="1:79" s="1" customFormat="1" ht="27.75" customHeight="1">
      <c r="A22" s="358"/>
      <c r="B22" s="359"/>
      <c r="C22" s="359"/>
      <c r="D22" s="359"/>
      <c r="E22" s="360"/>
      <c r="F22" s="370" t="s">
        <v>58</v>
      </c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106"/>
      <c r="AH22" s="106"/>
      <c r="AI22" s="106"/>
      <c r="AJ22" s="306">
        <f>AJ23+AJ24+AJ25+AJ26</f>
        <v>270</v>
      </c>
      <c r="AK22" s="307"/>
      <c r="AL22" s="307"/>
      <c r="AM22" s="307"/>
      <c r="AN22" s="307"/>
      <c r="AO22" s="308"/>
      <c r="AP22" s="306">
        <f>AP23+AP24+AP25+AP26</f>
        <v>90</v>
      </c>
      <c r="AQ22" s="307"/>
      <c r="AR22" s="307"/>
      <c r="AS22" s="307"/>
      <c r="AT22" s="307"/>
      <c r="AU22" s="308"/>
      <c r="AV22" s="306">
        <f t="shared" si="3"/>
        <v>180</v>
      </c>
      <c r="AW22" s="307"/>
      <c r="AX22" s="308"/>
      <c r="AY22" s="306">
        <f>AY26+AY24+AY23</f>
        <v>54</v>
      </c>
      <c r="AZ22" s="307"/>
      <c r="BA22" s="308"/>
      <c r="BB22" s="306">
        <f>BB23+BB24+BB25+BB26</f>
        <v>99</v>
      </c>
      <c r="BC22" s="307"/>
      <c r="BD22" s="307"/>
      <c r="BE22" s="307"/>
      <c r="BF22" s="307"/>
      <c r="BG22" s="307"/>
      <c r="BH22" s="307"/>
      <c r="BI22" s="312"/>
      <c r="BJ22" s="306">
        <f>BJ24+BJ25+BJ26</f>
        <v>17</v>
      </c>
      <c r="BK22" s="307"/>
      <c r="BL22" s="308"/>
      <c r="BM22" s="306">
        <f>BM24+BM25+BM26</f>
        <v>57</v>
      </c>
      <c r="BN22" s="307"/>
      <c r="BO22" s="308"/>
      <c r="BP22" s="306">
        <f>BP24+BP25+BP26</f>
        <v>17</v>
      </c>
      <c r="BQ22" s="307"/>
      <c r="BR22" s="308"/>
      <c r="BS22" s="306">
        <f>BS24+BS25+BS26</f>
        <v>22</v>
      </c>
      <c r="BT22" s="307"/>
      <c r="BU22" s="308"/>
      <c r="BV22" s="306">
        <f>BV23+BV24+BV25+BV26</f>
        <v>67</v>
      </c>
      <c r="BW22" s="307"/>
      <c r="BX22" s="308"/>
      <c r="BY22" s="32">
        <f>BY23+BY24+BY25+BY26</f>
        <v>0</v>
      </c>
      <c r="BZ22" s="90">
        <f>BZ23+BZ24+BZ25+BZ26</f>
        <v>0</v>
      </c>
      <c r="CA22" s="91"/>
    </row>
    <row r="23" spans="1:79" s="3" customFormat="1" ht="20.25" customHeight="1">
      <c r="A23" s="253" t="s">
        <v>60</v>
      </c>
      <c r="B23" s="254"/>
      <c r="C23" s="254"/>
      <c r="D23" s="254"/>
      <c r="E23" s="254"/>
      <c r="F23" s="255" t="s">
        <v>59</v>
      </c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105"/>
      <c r="AH23" s="105"/>
      <c r="AI23" s="105">
        <v>5</v>
      </c>
      <c r="AJ23" s="288">
        <f>AP23+AV23</f>
        <v>54</v>
      </c>
      <c r="AK23" s="289"/>
      <c r="AL23" s="289"/>
      <c r="AM23" s="289"/>
      <c r="AN23" s="289"/>
      <c r="AO23" s="295"/>
      <c r="AP23" s="288">
        <v>18</v>
      </c>
      <c r="AQ23" s="289"/>
      <c r="AR23" s="289"/>
      <c r="AS23" s="289"/>
      <c r="AT23" s="289"/>
      <c r="AU23" s="295"/>
      <c r="AV23" s="311">
        <f t="shared" si="3"/>
        <v>36</v>
      </c>
      <c r="AW23" s="311"/>
      <c r="AX23" s="311"/>
      <c r="AY23" s="301">
        <v>28</v>
      </c>
      <c r="AZ23" s="301"/>
      <c r="BA23" s="301"/>
      <c r="BB23" s="302">
        <f>AV23-AY23</f>
        <v>8</v>
      </c>
      <c r="BC23" s="303"/>
      <c r="BD23" s="303"/>
      <c r="BE23" s="303"/>
      <c r="BF23" s="303"/>
      <c r="BG23" s="303"/>
      <c r="BH23" s="303"/>
      <c r="BI23" s="304"/>
      <c r="BJ23" s="305"/>
      <c r="BK23" s="301"/>
      <c r="BL23" s="302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>
        <v>36</v>
      </c>
      <c r="BW23" s="301"/>
      <c r="BX23" s="301"/>
      <c r="BY23" s="34"/>
      <c r="BZ23" s="13"/>
      <c r="CA23" s="20"/>
    </row>
    <row r="24" spans="1:79" s="3" customFormat="1" ht="21" customHeight="1">
      <c r="A24" s="352" t="s">
        <v>61</v>
      </c>
      <c r="B24" s="353"/>
      <c r="C24" s="353"/>
      <c r="D24" s="353"/>
      <c r="E24" s="354"/>
      <c r="F24" s="377" t="s">
        <v>95</v>
      </c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103"/>
      <c r="AH24" s="103"/>
      <c r="AI24" s="103">
        <v>2</v>
      </c>
      <c r="AJ24" s="288">
        <f>AP24+AV24</f>
        <v>51</v>
      </c>
      <c r="AK24" s="289"/>
      <c r="AL24" s="289"/>
      <c r="AM24" s="289"/>
      <c r="AN24" s="289"/>
      <c r="AO24" s="295"/>
      <c r="AP24" s="288">
        <v>17</v>
      </c>
      <c r="AQ24" s="289"/>
      <c r="AR24" s="289"/>
      <c r="AS24" s="289"/>
      <c r="AT24" s="289"/>
      <c r="AU24" s="295"/>
      <c r="AV24" s="311">
        <f t="shared" si="3"/>
        <v>34</v>
      </c>
      <c r="AW24" s="311"/>
      <c r="AX24" s="311"/>
      <c r="AY24" s="301">
        <v>26</v>
      </c>
      <c r="AZ24" s="301"/>
      <c r="BA24" s="301"/>
      <c r="BB24" s="302">
        <f>AV24-AY24</f>
        <v>8</v>
      </c>
      <c r="BC24" s="303"/>
      <c r="BD24" s="303"/>
      <c r="BE24" s="303"/>
      <c r="BF24" s="303"/>
      <c r="BG24" s="303"/>
      <c r="BH24" s="303"/>
      <c r="BI24" s="304"/>
      <c r="BJ24" s="305"/>
      <c r="BK24" s="301"/>
      <c r="BL24" s="302"/>
      <c r="BM24" s="301">
        <v>34</v>
      </c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4"/>
      <c r="BZ24" s="13"/>
      <c r="CA24" s="20"/>
    </row>
    <row r="25" spans="1:79" s="3" customFormat="1" ht="15.75" customHeight="1">
      <c r="A25" s="352" t="s">
        <v>62</v>
      </c>
      <c r="B25" s="353"/>
      <c r="C25" s="353"/>
      <c r="D25" s="353"/>
      <c r="E25" s="354"/>
      <c r="F25" s="255" t="s">
        <v>275</v>
      </c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105"/>
      <c r="AH25" s="105"/>
      <c r="AI25" s="105">
        <v>5</v>
      </c>
      <c r="AJ25" s="288">
        <f>AP25+AV25</f>
        <v>46</v>
      </c>
      <c r="AK25" s="289"/>
      <c r="AL25" s="289"/>
      <c r="AM25" s="289"/>
      <c r="AN25" s="289"/>
      <c r="AO25" s="295"/>
      <c r="AP25" s="288">
        <v>15</v>
      </c>
      <c r="AQ25" s="289"/>
      <c r="AR25" s="289"/>
      <c r="AS25" s="289"/>
      <c r="AT25" s="289"/>
      <c r="AU25" s="295"/>
      <c r="AV25" s="311">
        <f t="shared" si="3"/>
        <v>31</v>
      </c>
      <c r="AW25" s="311"/>
      <c r="AX25" s="311"/>
      <c r="AY25" s="301">
        <v>27</v>
      </c>
      <c r="AZ25" s="301"/>
      <c r="BA25" s="301"/>
      <c r="BB25" s="302">
        <f>AV25-AY25</f>
        <v>4</v>
      </c>
      <c r="BC25" s="303"/>
      <c r="BD25" s="303"/>
      <c r="BE25" s="303"/>
      <c r="BF25" s="303"/>
      <c r="BG25" s="303"/>
      <c r="BH25" s="303"/>
      <c r="BI25" s="304"/>
      <c r="BJ25" s="310"/>
      <c r="BK25" s="291"/>
      <c r="BL25" s="288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>
        <v>31</v>
      </c>
      <c r="BW25" s="291"/>
      <c r="BX25" s="291"/>
      <c r="BY25" s="29"/>
      <c r="BZ25" s="13"/>
      <c r="CA25" s="20"/>
    </row>
    <row r="26" spans="1:79" s="3" customFormat="1" ht="20.25" customHeight="1">
      <c r="A26" s="352" t="s">
        <v>274</v>
      </c>
      <c r="B26" s="353"/>
      <c r="C26" s="353"/>
      <c r="D26" s="353"/>
      <c r="E26" s="354"/>
      <c r="F26" s="255" t="s">
        <v>96</v>
      </c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AG26" s="107"/>
      <c r="AH26" s="107"/>
      <c r="AI26" s="134">
        <v>4</v>
      </c>
      <c r="AJ26" s="288">
        <f>AP26+AV26</f>
        <v>119</v>
      </c>
      <c r="AK26" s="289"/>
      <c r="AL26" s="289"/>
      <c r="AM26" s="289"/>
      <c r="AN26" s="289"/>
      <c r="AO26" s="295"/>
      <c r="AP26" s="288">
        <v>40</v>
      </c>
      <c r="AQ26" s="289"/>
      <c r="AR26" s="289"/>
      <c r="AS26" s="289"/>
      <c r="AT26" s="289"/>
      <c r="AU26" s="295"/>
      <c r="AV26" s="311">
        <f t="shared" si="3"/>
        <v>79</v>
      </c>
      <c r="AW26" s="311"/>
      <c r="AX26" s="311"/>
      <c r="AY26" s="291">
        <v>0</v>
      </c>
      <c r="AZ26" s="291"/>
      <c r="BA26" s="291"/>
      <c r="BB26" s="302">
        <f>AV26-AY26</f>
        <v>79</v>
      </c>
      <c r="BC26" s="303"/>
      <c r="BD26" s="303"/>
      <c r="BE26" s="303"/>
      <c r="BF26" s="303"/>
      <c r="BG26" s="303"/>
      <c r="BH26" s="303"/>
      <c r="BI26" s="304"/>
      <c r="BJ26" s="310">
        <v>17</v>
      </c>
      <c r="BK26" s="291"/>
      <c r="BL26" s="288"/>
      <c r="BM26" s="291">
        <v>23</v>
      </c>
      <c r="BN26" s="291"/>
      <c r="BO26" s="291"/>
      <c r="BP26" s="291">
        <v>17</v>
      </c>
      <c r="BQ26" s="291"/>
      <c r="BR26" s="291"/>
      <c r="BS26" s="291">
        <v>22</v>
      </c>
      <c r="BT26" s="291"/>
      <c r="BU26" s="291"/>
      <c r="BV26" s="291"/>
      <c r="BW26" s="291"/>
      <c r="BX26" s="291"/>
      <c r="BY26" s="29"/>
      <c r="BZ26" s="13"/>
      <c r="CA26" s="20"/>
    </row>
    <row r="27" spans="1:80" s="8" customFormat="1" ht="35.25" customHeight="1">
      <c r="A27" s="342"/>
      <c r="B27" s="342"/>
      <c r="C27" s="342"/>
      <c r="D27" s="342"/>
      <c r="E27" s="342"/>
      <c r="F27" s="372" t="s">
        <v>29</v>
      </c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0"/>
      <c r="AG27" s="102"/>
      <c r="AH27" s="102"/>
      <c r="AI27" s="102"/>
      <c r="AJ27" s="300">
        <f>AJ28+AJ39</f>
        <v>1016</v>
      </c>
      <c r="AK27" s="300"/>
      <c r="AL27" s="300"/>
      <c r="AM27" s="300">
        <f>AM28+AM39</f>
        <v>0</v>
      </c>
      <c r="AN27" s="300"/>
      <c r="AO27" s="300"/>
      <c r="AP27" s="300">
        <f>AP28+AP39</f>
        <v>338</v>
      </c>
      <c r="AQ27" s="300"/>
      <c r="AR27" s="300"/>
      <c r="AS27" s="300">
        <f>AS28+AS39</f>
        <v>0</v>
      </c>
      <c r="AT27" s="300"/>
      <c r="AU27" s="300"/>
      <c r="AV27" s="300">
        <f>AV28+AV39</f>
        <v>678</v>
      </c>
      <c r="AW27" s="300"/>
      <c r="AX27" s="300"/>
      <c r="AY27" s="300">
        <f>AY28+AY39+AY66</f>
        <v>397</v>
      </c>
      <c r="AZ27" s="300"/>
      <c r="BA27" s="300"/>
      <c r="BB27" s="300">
        <f>BB28+BB39+BB66</f>
        <v>518</v>
      </c>
      <c r="BC27" s="300"/>
      <c r="BD27" s="300"/>
      <c r="BE27" s="300"/>
      <c r="BF27" s="300"/>
      <c r="BG27" s="300"/>
      <c r="BH27" s="300"/>
      <c r="BI27" s="300"/>
      <c r="BJ27" s="300">
        <f>BJ28+BJ40+BJ66</f>
        <v>136</v>
      </c>
      <c r="BK27" s="300"/>
      <c r="BL27" s="300"/>
      <c r="BM27" s="300">
        <f>BM28+BM40+BM66</f>
        <v>177</v>
      </c>
      <c r="BN27" s="300"/>
      <c r="BO27" s="300"/>
      <c r="BP27" s="300">
        <f>BP28+BP40+BP66</f>
        <v>70</v>
      </c>
      <c r="BQ27" s="300"/>
      <c r="BR27" s="300"/>
      <c r="BS27" s="300">
        <f>BS28+BS40+BS66</f>
        <v>80</v>
      </c>
      <c r="BT27" s="300"/>
      <c r="BU27" s="300"/>
      <c r="BV27" s="300">
        <f>BV28+BV39+BV66</f>
        <v>257</v>
      </c>
      <c r="BW27" s="300"/>
      <c r="BX27" s="300"/>
      <c r="BY27" s="32">
        <f>BY28+BY39+BY66</f>
        <v>0</v>
      </c>
      <c r="BZ27" s="32">
        <f>BZ28+BZ39+BZ66</f>
        <v>0</v>
      </c>
      <c r="CA27" s="20"/>
      <c r="CB27" s="24"/>
    </row>
    <row r="28" spans="1:80" s="8" customFormat="1" ht="22.5" customHeight="1">
      <c r="A28" s="342" t="s">
        <v>18</v>
      </c>
      <c r="B28" s="342"/>
      <c r="C28" s="342"/>
      <c r="D28" s="342"/>
      <c r="E28" s="342"/>
      <c r="F28" s="372" t="s">
        <v>30</v>
      </c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0"/>
      <c r="AG28" s="102"/>
      <c r="AH28" s="102"/>
      <c r="AI28" s="102"/>
      <c r="AJ28" s="300">
        <f>AJ29+AJ31+AJ32+AJ33+AJ34+AJ35+AJ36+AJ37+AJ38</f>
        <v>483</v>
      </c>
      <c r="AK28" s="300"/>
      <c r="AL28" s="300"/>
      <c r="AM28" s="300">
        <f>AM29+AM31+AM32+AM33+AM34+AM35+AM36+AM37+AM38</f>
        <v>0</v>
      </c>
      <c r="AN28" s="300"/>
      <c r="AO28" s="300"/>
      <c r="AP28" s="300">
        <f>AP29+AP31+AP32+AP33+AP34+AP35+AP36+AP37+AP38</f>
        <v>161</v>
      </c>
      <c r="AQ28" s="300"/>
      <c r="AR28" s="300"/>
      <c r="AS28" s="300">
        <f>AS29+AS31+AS32+AS33+AS34+AS35+AS36+AS37+AS38</f>
        <v>0</v>
      </c>
      <c r="AT28" s="300"/>
      <c r="AU28" s="300"/>
      <c r="AV28" s="300">
        <f>AV29+AV31+AV32+AV33+AV34+AV35+AV36+AV37+AV38</f>
        <v>322</v>
      </c>
      <c r="AW28" s="300"/>
      <c r="AX28" s="300"/>
      <c r="AY28" s="300">
        <f>AY29+AY31+AY32+AY33+AY34+AY35+AY36+AY37+AY38</f>
        <v>200</v>
      </c>
      <c r="AZ28" s="300"/>
      <c r="BA28" s="300"/>
      <c r="BB28" s="300">
        <v>317</v>
      </c>
      <c r="BC28" s="300"/>
      <c r="BD28" s="300"/>
      <c r="BE28" s="300"/>
      <c r="BF28" s="300"/>
      <c r="BG28" s="300"/>
      <c r="BH28" s="300"/>
      <c r="BI28" s="300"/>
      <c r="BJ28" s="300">
        <f>BJ29+BJ31+BJ32+BJ33+BJ34+BJ35+BJ36+BJ37+BJ38</f>
        <v>136</v>
      </c>
      <c r="BK28" s="300"/>
      <c r="BL28" s="300"/>
      <c r="BM28" s="300">
        <f>BM29+BM31+BM32+BM33+BM34+BM35+BM36+BM37+BM38</f>
        <v>34</v>
      </c>
      <c r="BN28" s="300"/>
      <c r="BO28" s="300"/>
      <c r="BP28" s="300">
        <f>BP29+BP31+BP32+BP33+BP34+BP35+BP36+BP37+BP38</f>
        <v>0</v>
      </c>
      <c r="BQ28" s="300"/>
      <c r="BR28" s="300"/>
      <c r="BS28" s="300">
        <f>BS29+BS31+BS32+BS33+BS34+BS35+BS36+BS37+BS38</f>
        <v>0</v>
      </c>
      <c r="BT28" s="300"/>
      <c r="BU28" s="300"/>
      <c r="BV28" s="300">
        <f>BV29+BV31+BV32+BV33+BV34+BV35+BV36+BV37+BV38</f>
        <v>152</v>
      </c>
      <c r="BW28" s="300"/>
      <c r="BX28" s="300"/>
      <c r="BY28" s="32">
        <f>SUM(BY29:BY35)</f>
        <v>0</v>
      </c>
      <c r="BZ28" s="32">
        <f>SUM(BZ29:BZ35)</f>
        <v>0</v>
      </c>
      <c r="CA28" s="20"/>
      <c r="CB28" s="24"/>
    </row>
    <row r="29" spans="1:80" s="3" customFormat="1" ht="34.5" customHeight="1">
      <c r="A29" s="352" t="s">
        <v>69</v>
      </c>
      <c r="B29" s="353"/>
      <c r="C29" s="353"/>
      <c r="D29" s="353"/>
      <c r="E29" s="354"/>
      <c r="F29" s="255" t="s">
        <v>63</v>
      </c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105"/>
      <c r="AH29" s="123"/>
      <c r="AI29" s="123">
        <v>1</v>
      </c>
      <c r="AJ29" s="288">
        <f>AP29+AV29</f>
        <v>51</v>
      </c>
      <c r="AK29" s="289"/>
      <c r="AL29" s="289"/>
      <c r="AM29" s="289"/>
      <c r="AN29" s="289"/>
      <c r="AO29" s="295"/>
      <c r="AP29" s="288">
        <f>AV29/2</f>
        <v>17</v>
      </c>
      <c r="AQ29" s="289"/>
      <c r="AR29" s="289"/>
      <c r="AS29" s="289"/>
      <c r="AT29" s="289"/>
      <c r="AU29" s="295"/>
      <c r="AV29" s="311">
        <f aca="true" t="shared" si="4" ref="AV29:AV38">SUM(BJ29:BZ29)</f>
        <v>34</v>
      </c>
      <c r="AW29" s="311"/>
      <c r="AX29" s="311"/>
      <c r="AY29" s="291">
        <v>12</v>
      </c>
      <c r="AZ29" s="291"/>
      <c r="BA29" s="291"/>
      <c r="BB29" s="288">
        <f>AV29-AY29</f>
        <v>22</v>
      </c>
      <c r="BC29" s="289"/>
      <c r="BD29" s="289"/>
      <c r="BE29" s="289"/>
      <c r="BF29" s="289"/>
      <c r="BG29" s="289"/>
      <c r="BH29" s="289"/>
      <c r="BI29" s="290"/>
      <c r="BJ29" s="310">
        <v>34</v>
      </c>
      <c r="BK29" s="291"/>
      <c r="BL29" s="288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"/>
      <c r="BZ29" s="13"/>
      <c r="CA29" s="20"/>
      <c r="CB29" s="24">
        <f>AV29+AV31+AV32+AV34+AV33+AV35</f>
        <v>218</v>
      </c>
    </row>
    <row r="30" spans="1:80" s="3" customFormat="1" ht="19.5" customHeight="1" hidden="1">
      <c r="A30" s="352"/>
      <c r="B30" s="353"/>
      <c r="C30" s="353"/>
      <c r="D30" s="353"/>
      <c r="E30" s="354"/>
      <c r="F30" s="255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105"/>
      <c r="AH30" s="123"/>
      <c r="AI30" s="123"/>
      <c r="AJ30" s="288"/>
      <c r="AK30" s="289"/>
      <c r="AL30" s="289"/>
      <c r="AM30" s="289"/>
      <c r="AN30" s="289"/>
      <c r="AO30" s="295"/>
      <c r="AP30" s="288"/>
      <c r="AQ30" s="289"/>
      <c r="AR30" s="289"/>
      <c r="AS30" s="289"/>
      <c r="AT30" s="289"/>
      <c r="AU30" s="295"/>
      <c r="AV30" s="311">
        <f t="shared" si="4"/>
        <v>0</v>
      </c>
      <c r="AW30" s="311"/>
      <c r="AX30" s="311"/>
      <c r="AY30" s="288"/>
      <c r="AZ30" s="289"/>
      <c r="BA30" s="295"/>
      <c r="BB30" s="288"/>
      <c r="BC30" s="289"/>
      <c r="BD30" s="289"/>
      <c r="BE30" s="289"/>
      <c r="BF30" s="289"/>
      <c r="BG30" s="289"/>
      <c r="BH30" s="289"/>
      <c r="BI30" s="290"/>
      <c r="BJ30" s="309"/>
      <c r="BK30" s="289"/>
      <c r="BL30" s="295"/>
      <c r="BM30" s="288"/>
      <c r="BN30" s="289"/>
      <c r="BO30" s="295"/>
      <c r="BP30" s="288"/>
      <c r="BQ30" s="289"/>
      <c r="BR30" s="295"/>
      <c r="BS30" s="288"/>
      <c r="BT30" s="289"/>
      <c r="BU30" s="295"/>
      <c r="BV30" s="288"/>
      <c r="BW30" s="289"/>
      <c r="BX30" s="295"/>
      <c r="BY30" s="29"/>
      <c r="BZ30" s="13"/>
      <c r="CA30" s="20"/>
      <c r="CB30" s="24"/>
    </row>
    <row r="31" spans="1:80" s="3" customFormat="1" ht="18.75" customHeight="1">
      <c r="A31" s="253" t="s">
        <v>206</v>
      </c>
      <c r="B31" s="254"/>
      <c r="C31" s="254"/>
      <c r="D31" s="254"/>
      <c r="E31" s="254"/>
      <c r="F31" s="255" t="s">
        <v>64</v>
      </c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105"/>
      <c r="AH31" s="123"/>
      <c r="AI31" s="123">
        <v>1</v>
      </c>
      <c r="AJ31" s="288">
        <f aca="true" t="shared" si="5" ref="AJ31:AJ38">AP31+AV31</f>
        <v>51</v>
      </c>
      <c r="AK31" s="289"/>
      <c r="AL31" s="289"/>
      <c r="AM31" s="289"/>
      <c r="AN31" s="289"/>
      <c r="AO31" s="295"/>
      <c r="AP31" s="288">
        <f aca="true" t="shared" si="6" ref="AP31:AP38">AV31/2</f>
        <v>17</v>
      </c>
      <c r="AQ31" s="289"/>
      <c r="AR31" s="289"/>
      <c r="AS31" s="289"/>
      <c r="AT31" s="289"/>
      <c r="AU31" s="295"/>
      <c r="AV31" s="311">
        <f t="shared" si="4"/>
        <v>34</v>
      </c>
      <c r="AW31" s="311"/>
      <c r="AX31" s="311"/>
      <c r="AY31" s="291">
        <v>22</v>
      </c>
      <c r="AZ31" s="291"/>
      <c r="BA31" s="291"/>
      <c r="BB31" s="288">
        <f aca="true" t="shared" si="7" ref="BB31:BB38">AV31-AY31</f>
        <v>12</v>
      </c>
      <c r="BC31" s="289"/>
      <c r="BD31" s="289"/>
      <c r="BE31" s="289"/>
      <c r="BF31" s="289"/>
      <c r="BG31" s="289"/>
      <c r="BH31" s="289"/>
      <c r="BI31" s="290"/>
      <c r="BJ31" s="310">
        <v>34</v>
      </c>
      <c r="BK31" s="291"/>
      <c r="BL31" s="291"/>
      <c r="BM31" s="291"/>
      <c r="BN31" s="291"/>
      <c r="BO31" s="288"/>
      <c r="BP31" s="291"/>
      <c r="BQ31" s="291"/>
      <c r="BR31" s="291"/>
      <c r="BS31" s="291"/>
      <c r="BT31" s="291"/>
      <c r="BU31" s="291"/>
      <c r="BV31" s="291"/>
      <c r="BW31" s="291"/>
      <c r="BX31" s="291"/>
      <c r="BY31" s="29"/>
      <c r="BZ31" s="13"/>
      <c r="CA31" s="20"/>
      <c r="CB31" s="24"/>
    </row>
    <row r="32" spans="1:80" s="3" customFormat="1" ht="18.75" customHeight="1">
      <c r="A32" s="352" t="s">
        <v>305</v>
      </c>
      <c r="B32" s="353"/>
      <c r="C32" s="353"/>
      <c r="D32" s="353"/>
      <c r="E32" s="354"/>
      <c r="F32" s="255" t="s">
        <v>65</v>
      </c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105"/>
      <c r="AH32" s="123"/>
      <c r="AI32" s="240">
        <v>1</v>
      </c>
      <c r="AJ32" s="288">
        <f t="shared" si="5"/>
        <v>51</v>
      </c>
      <c r="AK32" s="289"/>
      <c r="AL32" s="289"/>
      <c r="AM32" s="289"/>
      <c r="AN32" s="289"/>
      <c r="AO32" s="295"/>
      <c r="AP32" s="288">
        <f t="shared" si="6"/>
        <v>17</v>
      </c>
      <c r="AQ32" s="289"/>
      <c r="AR32" s="289"/>
      <c r="AS32" s="289"/>
      <c r="AT32" s="289"/>
      <c r="AU32" s="295"/>
      <c r="AV32" s="311">
        <f t="shared" si="4"/>
        <v>34</v>
      </c>
      <c r="AW32" s="311"/>
      <c r="AX32" s="311"/>
      <c r="AY32" s="291">
        <v>22</v>
      </c>
      <c r="AZ32" s="291"/>
      <c r="BA32" s="291"/>
      <c r="BB32" s="288">
        <f t="shared" si="7"/>
        <v>12</v>
      </c>
      <c r="BC32" s="289"/>
      <c r="BD32" s="289"/>
      <c r="BE32" s="289"/>
      <c r="BF32" s="289"/>
      <c r="BG32" s="289"/>
      <c r="BH32" s="289"/>
      <c r="BI32" s="290"/>
      <c r="BJ32" s="309">
        <v>34</v>
      </c>
      <c r="BK32" s="289"/>
      <c r="BL32" s="295"/>
      <c r="BM32" s="288"/>
      <c r="BN32" s="289"/>
      <c r="BO32" s="295"/>
      <c r="BP32" s="288"/>
      <c r="BQ32" s="289"/>
      <c r="BR32" s="295"/>
      <c r="BS32" s="288"/>
      <c r="BT32" s="289"/>
      <c r="BU32" s="295"/>
      <c r="BV32" s="288"/>
      <c r="BW32" s="289"/>
      <c r="BX32" s="295"/>
      <c r="BY32" s="29"/>
      <c r="BZ32" s="13"/>
      <c r="CA32" s="20"/>
      <c r="CB32" s="24"/>
    </row>
    <row r="33" spans="1:80" s="3" customFormat="1" ht="18.75" customHeight="1">
      <c r="A33" s="253" t="s">
        <v>70</v>
      </c>
      <c r="B33" s="254"/>
      <c r="C33" s="254"/>
      <c r="D33" s="254"/>
      <c r="E33" s="254"/>
      <c r="F33" s="255" t="s">
        <v>66</v>
      </c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105"/>
      <c r="AH33" s="123"/>
      <c r="AI33" s="241"/>
      <c r="AJ33" s="288">
        <f t="shared" si="5"/>
        <v>51</v>
      </c>
      <c r="AK33" s="289"/>
      <c r="AL33" s="289"/>
      <c r="AM33" s="289"/>
      <c r="AN33" s="289"/>
      <c r="AO33" s="295"/>
      <c r="AP33" s="288">
        <f t="shared" si="6"/>
        <v>17</v>
      </c>
      <c r="AQ33" s="289"/>
      <c r="AR33" s="289"/>
      <c r="AS33" s="289"/>
      <c r="AT33" s="289"/>
      <c r="AU33" s="295"/>
      <c r="AV33" s="311">
        <f t="shared" si="4"/>
        <v>34</v>
      </c>
      <c r="AW33" s="311"/>
      <c r="AX33" s="311"/>
      <c r="AY33" s="291">
        <v>22</v>
      </c>
      <c r="AZ33" s="291"/>
      <c r="BA33" s="291"/>
      <c r="BB33" s="288">
        <f t="shared" si="7"/>
        <v>12</v>
      </c>
      <c r="BC33" s="289"/>
      <c r="BD33" s="289"/>
      <c r="BE33" s="289"/>
      <c r="BF33" s="289"/>
      <c r="BG33" s="289"/>
      <c r="BH33" s="289"/>
      <c r="BI33" s="290"/>
      <c r="BJ33" s="309">
        <v>34</v>
      </c>
      <c r="BK33" s="289"/>
      <c r="BL33" s="295"/>
      <c r="BM33" s="288"/>
      <c r="BN33" s="289"/>
      <c r="BO33" s="295"/>
      <c r="BP33" s="288"/>
      <c r="BQ33" s="289"/>
      <c r="BR33" s="295"/>
      <c r="BS33" s="288"/>
      <c r="BT33" s="289"/>
      <c r="BU33" s="295"/>
      <c r="BV33" s="288"/>
      <c r="BW33" s="289"/>
      <c r="BX33" s="295"/>
      <c r="BY33" s="29"/>
      <c r="BZ33" s="13"/>
      <c r="CA33" s="20"/>
      <c r="CB33" s="24"/>
    </row>
    <row r="34" spans="1:80" s="3" customFormat="1" ht="21" customHeight="1">
      <c r="A34" s="253" t="s">
        <v>71</v>
      </c>
      <c r="B34" s="254"/>
      <c r="C34" s="254"/>
      <c r="D34" s="254"/>
      <c r="E34" s="254"/>
      <c r="F34" s="255" t="s">
        <v>67</v>
      </c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105"/>
      <c r="AH34" s="123">
        <v>2</v>
      </c>
      <c r="AI34" s="123"/>
      <c r="AJ34" s="288">
        <f t="shared" si="5"/>
        <v>51</v>
      </c>
      <c r="AK34" s="289"/>
      <c r="AL34" s="289"/>
      <c r="AM34" s="289"/>
      <c r="AN34" s="289"/>
      <c r="AO34" s="295"/>
      <c r="AP34" s="288">
        <f t="shared" si="6"/>
        <v>17</v>
      </c>
      <c r="AQ34" s="289"/>
      <c r="AR34" s="289"/>
      <c r="AS34" s="289"/>
      <c r="AT34" s="289"/>
      <c r="AU34" s="295"/>
      <c r="AV34" s="311">
        <f t="shared" si="4"/>
        <v>34</v>
      </c>
      <c r="AW34" s="311"/>
      <c r="AX34" s="311"/>
      <c r="AY34" s="291">
        <v>18</v>
      </c>
      <c r="AZ34" s="291"/>
      <c r="BA34" s="291"/>
      <c r="BB34" s="288">
        <f t="shared" si="7"/>
        <v>16</v>
      </c>
      <c r="BC34" s="289"/>
      <c r="BD34" s="289"/>
      <c r="BE34" s="289"/>
      <c r="BF34" s="289"/>
      <c r="BG34" s="289"/>
      <c r="BH34" s="289"/>
      <c r="BI34" s="290"/>
      <c r="BJ34" s="309"/>
      <c r="BK34" s="289"/>
      <c r="BL34" s="295"/>
      <c r="BM34" s="288">
        <v>34</v>
      </c>
      <c r="BN34" s="289"/>
      <c r="BO34" s="295"/>
      <c r="BP34" s="288"/>
      <c r="BQ34" s="289"/>
      <c r="BR34" s="295"/>
      <c r="BS34" s="288"/>
      <c r="BT34" s="289"/>
      <c r="BU34" s="295"/>
      <c r="BV34" s="288"/>
      <c r="BW34" s="289"/>
      <c r="BX34" s="295"/>
      <c r="BY34" s="29"/>
      <c r="BZ34" s="13"/>
      <c r="CA34" s="20"/>
      <c r="CB34" s="24"/>
    </row>
    <row r="35" spans="1:80" s="3" customFormat="1" ht="19.5" customHeight="1">
      <c r="A35" s="253" t="s">
        <v>354</v>
      </c>
      <c r="B35" s="254"/>
      <c r="C35" s="254"/>
      <c r="D35" s="254"/>
      <c r="E35" s="254"/>
      <c r="F35" s="255" t="s">
        <v>68</v>
      </c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105"/>
      <c r="AH35" s="123"/>
      <c r="AI35" s="123">
        <v>5</v>
      </c>
      <c r="AJ35" s="288">
        <f t="shared" si="5"/>
        <v>72</v>
      </c>
      <c r="AK35" s="289"/>
      <c r="AL35" s="289"/>
      <c r="AM35" s="289"/>
      <c r="AN35" s="289"/>
      <c r="AO35" s="295"/>
      <c r="AP35" s="288">
        <f t="shared" si="6"/>
        <v>24</v>
      </c>
      <c r="AQ35" s="289"/>
      <c r="AR35" s="289"/>
      <c r="AS35" s="289"/>
      <c r="AT35" s="289"/>
      <c r="AU35" s="295"/>
      <c r="AV35" s="311">
        <f t="shared" si="4"/>
        <v>48</v>
      </c>
      <c r="AW35" s="311"/>
      <c r="AX35" s="311"/>
      <c r="AY35" s="291">
        <v>32</v>
      </c>
      <c r="AZ35" s="291"/>
      <c r="BA35" s="291"/>
      <c r="BB35" s="288">
        <f t="shared" si="7"/>
        <v>16</v>
      </c>
      <c r="BC35" s="289"/>
      <c r="BD35" s="289"/>
      <c r="BE35" s="289"/>
      <c r="BF35" s="289"/>
      <c r="BG35" s="289"/>
      <c r="BH35" s="289"/>
      <c r="BI35" s="290"/>
      <c r="BJ35" s="309"/>
      <c r="BK35" s="289"/>
      <c r="BL35" s="289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>
        <v>48</v>
      </c>
      <c r="BW35" s="291"/>
      <c r="BX35" s="291"/>
      <c r="BY35" s="29"/>
      <c r="BZ35" s="13"/>
      <c r="CA35" s="20"/>
      <c r="CB35" s="24"/>
    </row>
    <row r="36" spans="1:80" s="3" customFormat="1" ht="19.5" customHeight="1">
      <c r="A36" s="253" t="s">
        <v>302</v>
      </c>
      <c r="B36" s="254"/>
      <c r="C36" s="254"/>
      <c r="D36" s="254"/>
      <c r="E36" s="254"/>
      <c r="F36" s="255" t="s">
        <v>270</v>
      </c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105"/>
      <c r="AH36" s="123"/>
      <c r="AI36" s="123">
        <v>5</v>
      </c>
      <c r="AJ36" s="288">
        <f t="shared" si="5"/>
        <v>54</v>
      </c>
      <c r="AK36" s="289"/>
      <c r="AL36" s="289"/>
      <c r="AM36" s="289"/>
      <c r="AN36" s="289"/>
      <c r="AO36" s="295"/>
      <c r="AP36" s="288">
        <f t="shared" si="6"/>
        <v>18</v>
      </c>
      <c r="AQ36" s="289"/>
      <c r="AR36" s="289"/>
      <c r="AS36" s="289"/>
      <c r="AT36" s="289"/>
      <c r="AU36" s="295"/>
      <c r="AV36" s="311">
        <f t="shared" si="4"/>
        <v>36</v>
      </c>
      <c r="AW36" s="311"/>
      <c r="AX36" s="311"/>
      <c r="AY36" s="291">
        <v>22</v>
      </c>
      <c r="AZ36" s="291"/>
      <c r="BA36" s="291"/>
      <c r="BB36" s="288">
        <f t="shared" si="7"/>
        <v>14</v>
      </c>
      <c r="BC36" s="289"/>
      <c r="BD36" s="289"/>
      <c r="BE36" s="289"/>
      <c r="BF36" s="289"/>
      <c r="BG36" s="289"/>
      <c r="BH36" s="289"/>
      <c r="BI36" s="290"/>
      <c r="BJ36" s="309"/>
      <c r="BK36" s="289"/>
      <c r="BL36" s="295"/>
      <c r="BM36" s="288"/>
      <c r="BN36" s="289"/>
      <c r="BO36" s="295"/>
      <c r="BP36" s="288"/>
      <c r="BQ36" s="289"/>
      <c r="BR36" s="295"/>
      <c r="BS36" s="288"/>
      <c r="BT36" s="289"/>
      <c r="BU36" s="295"/>
      <c r="BV36" s="288">
        <v>36</v>
      </c>
      <c r="BW36" s="289"/>
      <c r="BX36" s="295"/>
      <c r="BY36" s="29"/>
      <c r="BZ36" s="13"/>
      <c r="CA36" s="20"/>
      <c r="CB36" s="24" t="s">
        <v>281</v>
      </c>
    </row>
    <row r="37" spans="1:80" s="3" customFormat="1" ht="19.5" customHeight="1">
      <c r="A37" s="253" t="s">
        <v>303</v>
      </c>
      <c r="B37" s="254"/>
      <c r="C37" s="254"/>
      <c r="D37" s="254"/>
      <c r="E37" s="254"/>
      <c r="F37" s="255" t="s">
        <v>271</v>
      </c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40">
        <v>5</v>
      </c>
      <c r="AH37" s="123"/>
      <c r="AI37" s="123"/>
      <c r="AJ37" s="288">
        <f t="shared" si="5"/>
        <v>51</v>
      </c>
      <c r="AK37" s="289"/>
      <c r="AL37" s="289"/>
      <c r="AM37" s="289"/>
      <c r="AN37" s="289"/>
      <c r="AO37" s="295"/>
      <c r="AP37" s="288">
        <f t="shared" si="6"/>
        <v>17</v>
      </c>
      <c r="AQ37" s="289"/>
      <c r="AR37" s="289"/>
      <c r="AS37" s="289"/>
      <c r="AT37" s="289"/>
      <c r="AU37" s="295"/>
      <c r="AV37" s="311">
        <f t="shared" si="4"/>
        <v>34</v>
      </c>
      <c r="AW37" s="311"/>
      <c r="AX37" s="311"/>
      <c r="AY37" s="291">
        <v>26</v>
      </c>
      <c r="AZ37" s="291"/>
      <c r="BA37" s="291"/>
      <c r="BB37" s="288">
        <f t="shared" si="7"/>
        <v>8</v>
      </c>
      <c r="BC37" s="289"/>
      <c r="BD37" s="289"/>
      <c r="BE37" s="289"/>
      <c r="BF37" s="289"/>
      <c r="BG37" s="289"/>
      <c r="BH37" s="289"/>
      <c r="BI37" s="290"/>
      <c r="BJ37" s="309"/>
      <c r="BK37" s="289"/>
      <c r="BL37" s="289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>
        <v>34</v>
      </c>
      <c r="BW37" s="291"/>
      <c r="BX37" s="291"/>
      <c r="BY37" s="29"/>
      <c r="BZ37" s="13"/>
      <c r="CA37" s="20"/>
      <c r="CB37" s="24"/>
    </row>
    <row r="38" spans="1:80" s="3" customFormat="1" ht="19.5" customHeight="1">
      <c r="A38" s="253" t="s">
        <v>355</v>
      </c>
      <c r="B38" s="254"/>
      <c r="C38" s="254"/>
      <c r="D38" s="254"/>
      <c r="E38" s="254"/>
      <c r="F38" s="255" t="s">
        <v>272</v>
      </c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41"/>
      <c r="AH38" s="105"/>
      <c r="AI38" s="104"/>
      <c r="AJ38" s="288">
        <f t="shared" si="5"/>
        <v>51</v>
      </c>
      <c r="AK38" s="289"/>
      <c r="AL38" s="289"/>
      <c r="AM38" s="289"/>
      <c r="AN38" s="289"/>
      <c r="AO38" s="295"/>
      <c r="AP38" s="288">
        <f t="shared" si="6"/>
        <v>17</v>
      </c>
      <c r="AQ38" s="289"/>
      <c r="AR38" s="289"/>
      <c r="AS38" s="289"/>
      <c r="AT38" s="289"/>
      <c r="AU38" s="295"/>
      <c r="AV38" s="311">
        <f t="shared" si="4"/>
        <v>34</v>
      </c>
      <c r="AW38" s="311"/>
      <c r="AX38" s="311"/>
      <c r="AY38" s="291">
        <v>24</v>
      </c>
      <c r="AZ38" s="291"/>
      <c r="BA38" s="291"/>
      <c r="BB38" s="288">
        <f t="shared" si="7"/>
        <v>10</v>
      </c>
      <c r="BC38" s="289"/>
      <c r="BD38" s="289"/>
      <c r="BE38" s="289"/>
      <c r="BF38" s="289"/>
      <c r="BG38" s="289"/>
      <c r="BH38" s="289"/>
      <c r="BI38" s="290"/>
      <c r="BJ38" s="309"/>
      <c r="BK38" s="289"/>
      <c r="BL38" s="289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>
        <v>34</v>
      </c>
      <c r="BW38" s="291"/>
      <c r="BX38" s="291"/>
      <c r="BY38" s="29"/>
      <c r="BZ38" s="13"/>
      <c r="CA38" s="20"/>
      <c r="CB38" s="24"/>
    </row>
    <row r="39" spans="1:80" s="8" customFormat="1" ht="30.75" customHeight="1">
      <c r="A39" s="358" t="s">
        <v>73</v>
      </c>
      <c r="B39" s="359"/>
      <c r="C39" s="359"/>
      <c r="D39" s="359"/>
      <c r="E39" s="360"/>
      <c r="F39" s="346" t="s">
        <v>72</v>
      </c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101"/>
      <c r="AH39" s="101"/>
      <c r="AI39" s="101"/>
      <c r="AJ39" s="279">
        <f>AJ40</f>
        <v>533</v>
      </c>
      <c r="AK39" s="280"/>
      <c r="AL39" s="280"/>
      <c r="AM39" s="280"/>
      <c r="AN39" s="280"/>
      <c r="AO39" s="281"/>
      <c r="AP39" s="279">
        <f>AP40</f>
        <v>177</v>
      </c>
      <c r="AQ39" s="280"/>
      <c r="AR39" s="280"/>
      <c r="AS39" s="280"/>
      <c r="AT39" s="280"/>
      <c r="AU39" s="281"/>
      <c r="AV39" s="306">
        <f>AV40</f>
        <v>356</v>
      </c>
      <c r="AW39" s="307"/>
      <c r="AX39" s="308"/>
      <c r="AY39" s="279">
        <f>AY40</f>
        <v>197</v>
      </c>
      <c r="AZ39" s="280"/>
      <c r="BA39" s="281"/>
      <c r="BB39" s="279">
        <f>BB40</f>
        <v>159</v>
      </c>
      <c r="BC39" s="280"/>
      <c r="BD39" s="280"/>
      <c r="BE39" s="280"/>
      <c r="BF39" s="280"/>
      <c r="BG39" s="280"/>
      <c r="BH39" s="280"/>
      <c r="BI39" s="410"/>
      <c r="BJ39" s="294">
        <f>BJ40</f>
        <v>0</v>
      </c>
      <c r="BK39" s="280"/>
      <c r="BL39" s="280"/>
      <c r="BM39" s="279">
        <f>BM40</f>
        <v>143</v>
      </c>
      <c r="BN39" s="280"/>
      <c r="BO39" s="281"/>
      <c r="BP39" s="293">
        <f>BP40</f>
        <v>70</v>
      </c>
      <c r="BQ39" s="293"/>
      <c r="BR39" s="293"/>
      <c r="BS39" s="293">
        <f>BS40</f>
        <v>80</v>
      </c>
      <c r="BT39" s="293"/>
      <c r="BU39" s="293"/>
      <c r="BV39" s="293">
        <f>BV40</f>
        <v>63</v>
      </c>
      <c r="BW39" s="293"/>
      <c r="BX39" s="293"/>
      <c r="BY39" s="30"/>
      <c r="BZ39" s="12"/>
      <c r="CA39" s="20"/>
      <c r="CB39" s="24"/>
    </row>
    <row r="40" spans="1:79" ht="33.75" customHeight="1">
      <c r="A40" s="348" t="s">
        <v>74</v>
      </c>
      <c r="B40" s="349"/>
      <c r="C40" s="349"/>
      <c r="D40" s="349"/>
      <c r="E40" s="349"/>
      <c r="F40" s="346" t="s">
        <v>75</v>
      </c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101"/>
      <c r="AH40" s="101"/>
      <c r="AI40" s="101"/>
      <c r="AJ40" s="279">
        <f>AJ41+AJ49</f>
        <v>533</v>
      </c>
      <c r="AK40" s="280"/>
      <c r="AL40" s="280"/>
      <c r="AM40" s="280"/>
      <c r="AN40" s="280"/>
      <c r="AO40" s="281"/>
      <c r="AP40" s="279">
        <f>AP41+AP49</f>
        <v>177</v>
      </c>
      <c r="AQ40" s="280"/>
      <c r="AR40" s="280"/>
      <c r="AS40" s="280"/>
      <c r="AT40" s="280"/>
      <c r="AU40" s="281"/>
      <c r="AV40" s="300">
        <f>AV41+AV49</f>
        <v>356</v>
      </c>
      <c r="AW40" s="300"/>
      <c r="AX40" s="300"/>
      <c r="AY40" s="279">
        <f>AY41+AY49</f>
        <v>197</v>
      </c>
      <c r="AZ40" s="280"/>
      <c r="BA40" s="281"/>
      <c r="BB40" s="279">
        <f>BB41+BB49</f>
        <v>159</v>
      </c>
      <c r="BC40" s="280"/>
      <c r="BD40" s="280"/>
      <c r="BE40" s="280"/>
      <c r="BF40" s="280"/>
      <c r="BG40" s="280"/>
      <c r="BH40" s="280"/>
      <c r="BI40" s="410"/>
      <c r="BJ40" s="292">
        <f>BJ41+BJ49</f>
        <v>0</v>
      </c>
      <c r="BK40" s="293"/>
      <c r="BL40" s="279"/>
      <c r="BM40" s="292">
        <f>BM41+BM49</f>
        <v>143</v>
      </c>
      <c r="BN40" s="293"/>
      <c r="BO40" s="279"/>
      <c r="BP40" s="292">
        <f>BP41+BP49</f>
        <v>70</v>
      </c>
      <c r="BQ40" s="293"/>
      <c r="BR40" s="279"/>
      <c r="BS40" s="292">
        <f>BS41+BS49</f>
        <v>80</v>
      </c>
      <c r="BT40" s="293"/>
      <c r="BU40" s="279"/>
      <c r="BV40" s="292">
        <f>BV41+BV49</f>
        <v>63</v>
      </c>
      <c r="BW40" s="293"/>
      <c r="BX40" s="279"/>
      <c r="BY40" s="30"/>
      <c r="BZ40" s="12"/>
      <c r="CA40" s="20"/>
    </row>
    <row r="41" spans="1:80" s="1" customFormat="1" ht="55.5" customHeight="1">
      <c r="A41" s="341" t="s">
        <v>76</v>
      </c>
      <c r="B41" s="342"/>
      <c r="C41" s="342"/>
      <c r="D41" s="342"/>
      <c r="E41" s="342"/>
      <c r="F41" s="370" t="s">
        <v>87</v>
      </c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126" t="s">
        <v>278</v>
      </c>
      <c r="AH41" s="126"/>
      <c r="AI41" s="126"/>
      <c r="AJ41" s="271">
        <f>AJ42+AJ43+AJ44+AJ45+AJ46</f>
        <v>398</v>
      </c>
      <c r="AK41" s="271"/>
      <c r="AL41" s="271"/>
      <c r="AM41" s="271">
        <f>AM42+AM43+AM44+AM45+AM46</f>
        <v>0</v>
      </c>
      <c r="AN41" s="271"/>
      <c r="AO41" s="271"/>
      <c r="AP41" s="271">
        <f>AP42+AP43+AP44+AP45+AP46</f>
        <v>132</v>
      </c>
      <c r="AQ41" s="271"/>
      <c r="AR41" s="271"/>
      <c r="AS41" s="271">
        <f>AS42+AS43+AS44+AS45+AS46</f>
        <v>0</v>
      </c>
      <c r="AT41" s="271"/>
      <c r="AU41" s="271"/>
      <c r="AV41" s="271">
        <f>AV42+AV43+AV44+AV45+AV46</f>
        <v>266</v>
      </c>
      <c r="AW41" s="271"/>
      <c r="AX41" s="271"/>
      <c r="AY41" s="271">
        <f>AY42+AY43+AY44+AY45+AY46</f>
        <v>165</v>
      </c>
      <c r="AZ41" s="271"/>
      <c r="BA41" s="271"/>
      <c r="BB41" s="297">
        <f>BB42+BB43+BB44+BB45+BB46</f>
        <v>101</v>
      </c>
      <c r="BC41" s="298"/>
      <c r="BD41" s="298"/>
      <c r="BE41" s="298"/>
      <c r="BF41" s="298"/>
      <c r="BG41" s="298"/>
      <c r="BH41" s="298"/>
      <c r="BI41" s="299"/>
      <c r="BJ41" s="271">
        <f>BJ42+BJ43+BJ44+BJ45+BJ46</f>
        <v>0</v>
      </c>
      <c r="BK41" s="271"/>
      <c r="BL41" s="271"/>
      <c r="BM41" s="271">
        <f>BM42+BM43+BM44+BM45+BM46</f>
        <v>143</v>
      </c>
      <c r="BN41" s="271"/>
      <c r="BO41" s="271"/>
      <c r="BP41" s="271">
        <f>BP42+BP43+BP44+BP45+BP46</f>
        <v>70</v>
      </c>
      <c r="BQ41" s="271"/>
      <c r="BR41" s="271"/>
      <c r="BS41" s="271">
        <f>BS42+BS43+BS44+BS45+BS46</f>
        <v>53</v>
      </c>
      <c r="BT41" s="271"/>
      <c r="BU41" s="271"/>
      <c r="BV41" s="271">
        <f>BV42+BV43+BV44+BV45+BV46</f>
        <v>0</v>
      </c>
      <c r="BW41" s="271"/>
      <c r="BX41" s="271"/>
      <c r="BY41" s="27">
        <f>BY42+BY43+BY44+BY45</f>
        <v>0</v>
      </c>
      <c r="BZ41" s="33">
        <f>BZ42+BZ43+BZ44+BZ45</f>
        <v>0</v>
      </c>
      <c r="CA41" s="20"/>
      <c r="CB41" s="1" t="s">
        <v>280</v>
      </c>
    </row>
    <row r="42" spans="1:79" ht="33.75" customHeight="1">
      <c r="A42" s="253" t="s">
        <v>77</v>
      </c>
      <c r="B42" s="254"/>
      <c r="C42" s="254"/>
      <c r="D42" s="254"/>
      <c r="E42" s="254"/>
      <c r="F42" s="255" t="s">
        <v>88</v>
      </c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123">
        <v>2</v>
      </c>
      <c r="AH42" s="123"/>
      <c r="AI42" s="123"/>
      <c r="AJ42" s="246">
        <f>AP42+AV42</f>
        <v>69</v>
      </c>
      <c r="AK42" s="247"/>
      <c r="AL42" s="247"/>
      <c r="AM42" s="247"/>
      <c r="AN42" s="247"/>
      <c r="AO42" s="248"/>
      <c r="AP42" s="246">
        <v>23</v>
      </c>
      <c r="AQ42" s="247"/>
      <c r="AR42" s="247"/>
      <c r="AS42" s="247"/>
      <c r="AT42" s="247"/>
      <c r="AU42" s="248"/>
      <c r="AV42" s="257">
        <f>BJ42+BM42+BP42+BS42+BV42+BY42+BZ42</f>
        <v>46</v>
      </c>
      <c r="AW42" s="257"/>
      <c r="AX42" s="257"/>
      <c r="AY42" s="265">
        <v>34</v>
      </c>
      <c r="AZ42" s="265"/>
      <c r="BA42" s="265"/>
      <c r="BB42" s="246">
        <f>AV42-AY42</f>
        <v>12</v>
      </c>
      <c r="BC42" s="247"/>
      <c r="BD42" s="247"/>
      <c r="BE42" s="247"/>
      <c r="BF42" s="247"/>
      <c r="BG42" s="247"/>
      <c r="BH42" s="247"/>
      <c r="BI42" s="275"/>
      <c r="BJ42" s="296"/>
      <c r="BK42" s="265"/>
      <c r="BL42" s="246"/>
      <c r="BM42" s="265">
        <v>46</v>
      </c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"/>
      <c r="BZ42" s="13"/>
      <c r="CA42" s="20"/>
    </row>
    <row r="43" spans="1:79" ht="39" customHeight="1">
      <c r="A43" s="253" t="s">
        <v>78</v>
      </c>
      <c r="B43" s="254"/>
      <c r="C43" s="254"/>
      <c r="D43" s="254"/>
      <c r="E43" s="254"/>
      <c r="F43" s="255" t="s">
        <v>80</v>
      </c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123">
        <v>4</v>
      </c>
      <c r="AH43" s="123"/>
      <c r="AI43" s="123"/>
      <c r="AJ43" s="246">
        <f>AP43+AV43</f>
        <v>112</v>
      </c>
      <c r="AK43" s="247"/>
      <c r="AL43" s="247"/>
      <c r="AM43" s="247"/>
      <c r="AN43" s="247"/>
      <c r="AO43" s="248"/>
      <c r="AP43" s="246">
        <v>37</v>
      </c>
      <c r="AQ43" s="247"/>
      <c r="AR43" s="247"/>
      <c r="AS43" s="247"/>
      <c r="AT43" s="247"/>
      <c r="AU43" s="248"/>
      <c r="AV43" s="257">
        <f>BJ43+BM43+BP43+BS43+BV43+BY43+BZ43</f>
        <v>75</v>
      </c>
      <c r="AW43" s="257"/>
      <c r="AX43" s="257"/>
      <c r="AY43" s="246">
        <v>57</v>
      </c>
      <c r="AZ43" s="247"/>
      <c r="BA43" s="248"/>
      <c r="BB43" s="246">
        <f>AV43-AY43</f>
        <v>18</v>
      </c>
      <c r="BC43" s="247"/>
      <c r="BD43" s="247"/>
      <c r="BE43" s="247"/>
      <c r="BF43" s="247"/>
      <c r="BG43" s="247"/>
      <c r="BH43" s="247"/>
      <c r="BI43" s="275"/>
      <c r="BJ43" s="286"/>
      <c r="BK43" s="247"/>
      <c r="BL43" s="247"/>
      <c r="BM43" s="265">
        <v>28</v>
      </c>
      <c r="BN43" s="265"/>
      <c r="BO43" s="265"/>
      <c r="BP43" s="265">
        <v>30</v>
      </c>
      <c r="BQ43" s="265"/>
      <c r="BR43" s="265"/>
      <c r="BS43" s="265">
        <v>17</v>
      </c>
      <c r="BT43" s="265"/>
      <c r="BU43" s="265"/>
      <c r="BV43" s="265"/>
      <c r="BW43" s="265"/>
      <c r="BX43" s="265"/>
      <c r="BY43" s="26"/>
      <c r="BZ43" s="13"/>
      <c r="CA43" s="20"/>
    </row>
    <row r="44" spans="1:79" ht="33" customHeight="1">
      <c r="A44" s="253" t="s">
        <v>89</v>
      </c>
      <c r="B44" s="254"/>
      <c r="C44" s="254"/>
      <c r="D44" s="254"/>
      <c r="E44" s="254"/>
      <c r="F44" s="255" t="s">
        <v>90</v>
      </c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127">
        <v>2</v>
      </c>
      <c r="AH44" s="123"/>
      <c r="AI44" s="123"/>
      <c r="AJ44" s="246">
        <f>AP44+AV44</f>
        <v>69</v>
      </c>
      <c r="AK44" s="247"/>
      <c r="AL44" s="247"/>
      <c r="AM44" s="247"/>
      <c r="AN44" s="247"/>
      <c r="AO44" s="248"/>
      <c r="AP44" s="246">
        <v>23</v>
      </c>
      <c r="AQ44" s="247"/>
      <c r="AR44" s="247"/>
      <c r="AS44" s="247"/>
      <c r="AT44" s="247"/>
      <c r="AU44" s="248"/>
      <c r="AV44" s="257">
        <f>BJ44+BM44+BP44+BS44+BV44+BY44+BZ44</f>
        <v>46</v>
      </c>
      <c r="AW44" s="257"/>
      <c r="AX44" s="257"/>
      <c r="AY44" s="246">
        <v>26</v>
      </c>
      <c r="AZ44" s="247"/>
      <c r="BA44" s="248"/>
      <c r="BB44" s="246">
        <f>AV44-AY44</f>
        <v>20</v>
      </c>
      <c r="BC44" s="247"/>
      <c r="BD44" s="247"/>
      <c r="BE44" s="247"/>
      <c r="BF44" s="247"/>
      <c r="BG44" s="247"/>
      <c r="BH44" s="247"/>
      <c r="BI44" s="275"/>
      <c r="BJ44" s="286"/>
      <c r="BK44" s="247"/>
      <c r="BL44" s="247"/>
      <c r="BM44" s="265">
        <v>46</v>
      </c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"/>
      <c r="BZ44" s="13"/>
      <c r="CA44" s="20"/>
    </row>
    <row r="45" spans="1:79" ht="21" customHeight="1">
      <c r="A45" s="253" t="s">
        <v>91</v>
      </c>
      <c r="B45" s="254"/>
      <c r="C45" s="254"/>
      <c r="D45" s="254"/>
      <c r="E45" s="254"/>
      <c r="F45" s="255" t="s">
        <v>92</v>
      </c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123"/>
      <c r="AH45" s="123"/>
      <c r="AI45" s="123">
        <v>3</v>
      </c>
      <c r="AJ45" s="246">
        <f>AP45+AV45</f>
        <v>94</v>
      </c>
      <c r="AK45" s="247"/>
      <c r="AL45" s="247"/>
      <c r="AM45" s="247"/>
      <c r="AN45" s="247"/>
      <c r="AO45" s="248"/>
      <c r="AP45" s="246">
        <v>31</v>
      </c>
      <c r="AQ45" s="247"/>
      <c r="AR45" s="247"/>
      <c r="AS45" s="247"/>
      <c r="AT45" s="247"/>
      <c r="AU45" s="248"/>
      <c r="AV45" s="257">
        <f>BJ45+BM45+BP45+BS45+BV45+BY45+BZ45</f>
        <v>63</v>
      </c>
      <c r="AW45" s="257"/>
      <c r="AX45" s="257"/>
      <c r="AY45" s="246">
        <v>36</v>
      </c>
      <c r="AZ45" s="247"/>
      <c r="BA45" s="248"/>
      <c r="BB45" s="246">
        <f>AV45-AY45</f>
        <v>27</v>
      </c>
      <c r="BC45" s="247"/>
      <c r="BD45" s="247"/>
      <c r="BE45" s="247"/>
      <c r="BF45" s="247"/>
      <c r="BG45" s="247"/>
      <c r="BH45" s="247"/>
      <c r="BI45" s="275"/>
      <c r="BJ45" s="286"/>
      <c r="BK45" s="247"/>
      <c r="BL45" s="247"/>
      <c r="BM45" s="265">
        <v>23</v>
      </c>
      <c r="BN45" s="265"/>
      <c r="BO45" s="265"/>
      <c r="BP45" s="265">
        <v>40</v>
      </c>
      <c r="BQ45" s="265"/>
      <c r="BR45" s="265"/>
      <c r="BS45" s="265"/>
      <c r="BT45" s="265"/>
      <c r="BU45" s="265"/>
      <c r="BV45" s="265"/>
      <c r="BW45" s="265"/>
      <c r="BX45" s="265"/>
      <c r="BY45" s="26"/>
      <c r="BZ45" s="13"/>
      <c r="CA45" s="20"/>
    </row>
    <row r="46" spans="1:79" ht="33" customHeight="1">
      <c r="A46" s="253" t="s">
        <v>100</v>
      </c>
      <c r="B46" s="254"/>
      <c r="C46" s="254"/>
      <c r="D46" s="254"/>
      <c r="E46" s="254"/>
      <c r="F46" s="255" t="s">
        <v>304</v>
      </c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123">
        <v>4</v>
      </c>
      <c r="AH46" s="123"/>
      <c r="AI46" s="123"/>
      <c r="AJ46" s="246">
        <f>AP46+AV46</f>
        <v>54</v>
      </c>
      <c r="AK46" s="247"/>
      <c r="AL46" s="247"/>
      <c r="AM46" s="247"/>
      <c r="AN46" s="247"/>
      <c r="AO46" s="248"/>
      <c r="AP46" s="246">
        <v>18</v>
      </c>
      <c r="AQ46" s="247"/>
      <c r="AR46" s="247"/>
      <c r="AS46" s="247"/>
      <c r="AT46" s="247"/>
      <c r="AU46" s="248"/>
      <c r="AV46" s="257">
        <f>BJ46+BM46+BP46+BS46+BV46+BY46+BZ46</f>
        <v>36</v>
      </c>
      <c r="AW46" s="257"/>
      <c r="AX46" s="257"/>
      <c r="AY46" s="246">
        <v>12</v>
      </c>
      <c r="AZ46" s="247"/>
      <c r="BA46" s="248"/>
      <c r="BB46" s="246">
        <f>AV46-AY46</f>
        <v>24</v>
      </c>
      <c r="BC46" s="247"/>
      <c r="BD46" s="247"/>
      <c r="BE46" s="247"/>
      <c r="BF46" s="247"/>
      <c r="BG46" s="247"/>
      <c r="BH46" s="247"/>
      <c r="BI46" s="275"/>
      <c r="BJ46" s="286"/>
      <c r="BK46" s="247"/>
      <c r="BL46" s="247"/>
      <c r="BM46" s="265"/>
      <c r="BN46" s="265"/>
      <c r="BO46" s="265"/>
      <c r="BP46" s="265"/>
      <c r="BQ46" s="265"/>
      <c r="BR46" s="265"/>
      <c r="BS46" s="265">
        <v>36</v>
      </c>
      <c r="BT46" s="265"/>
      <c r="BU46" s="265"/>
      <c r="BV46" s="265"/>
      <c r="BW46" s="265"/>
      <c r="BX46" s="265"/>
      <c r="BY46" s="26"/>
      <c r="BZ46" s="13"/>
      <c r="CA46" s="20"/>
    </row>
    <row r="47" spans="1:79" s="6" customFormat="1" ht="17.25" customHeight="1">
      <c r="A47" s="350" t="s">
        <v>298</v>
      </c>
      <c r="B47" s="351"/>
      <c r="C47" s="351"/>
      <c r="D47" s="351"/>
      <c r="E47" s="351"/>
      <c r="F47" s="355" t="s">
        <v>15</v>
      </c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128"/>
      <c r="AH47" s="128">
        <v>3.4</v>
      </c>
      <c r="AI47" s="128"/>
      <c r="AJ47" s="276">
        <v>324</v>
      </c>
      <c r="AK47" s="277"/>
      <c r="AL47" s="277"/>
      <c r="AM47" s="277"/>
      <c r="AN47" s="277"/>
      <c r="AO47" s="282"/>
      <c r="AP47" s="276"/>
      <c r="AQ47" s="277"/>
      <c r="AR47" s="277"/>
      <c r="AS47" s="277"/>
      <c r="AT47" s="277"/>
      <c r="AU47" s="282"/>
      <c r="AV47" s="283">
        <f>SUM(BJ47:BZ47)</f>
        <v>324</v>
      </c>
      <c r="AW47" s="284"/>
      <c r="AX47" s="285"/>
      <c r="AY47" s="276"/>
      <c r="AZ47" s="277"/>
      <c r="BA47" s="282"/>
      <c r="BB47" s="276"/>
      <c r="BC47" s="277"/>
      <c r="BD47" s="277"/>
      <c r="BE47" s="277"/>
      <c r="BF47" s="277"/>
      <c r="BG47" s="277"/>
      <c r="BH47" s="277"/>
      <c r="BI47" s="278"/>
      <c r="BJ47" s="287"/>
      <c r="BK47" s="277"/>
      <c r="BL47" s="277"/>
      <c r="BM47" s="266">
        <v>180</v>
      </c>
      <c r="BN47" s="266"/>
      <c r="BO47" s="266"/>
      <c r="BP47" s="266">
        <v>108</v>
      </c>
      <c r="BQ47" s="266"/>
      <c r="BR47" s="266"/>
      <c r="BS47" s="266">
        <v>36</v>
      </c>
      <c r="BT47" s="266"/>
      <c r="BU47" s="266"/>
      <c r="BV47" s="266"/>
      <c r="BW47" s="266"/>
      <c r="BX47" s="266"/>
      <c r="BY47" s="25"/>
      <c r="BZ47" s="15"/>
      <c r="CA47" s="20"/>
    </row>
    <row r="48" spans="1:79" s="6" customFormat="1" ht="17.25" customHeight="1">
      <c r="A48" s="350" t="s">
        <v>97</v>
      </c>
      <c r="B48" s="351"/>
      <c r="C48" s="351"/>
      <c r="D48" s="351"/>
      <c r="E48" s="351"/>
      <c r="F48" s="355" t="s">
        <v>98</v>
      </c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129"/>
      <c r="AH48" s="129">
        <v>4</v>
      </c>
      <c r="AI48" s="129"/>
      <c r="AJ48" s="276">
        <v>180</v>
      </c>
      <c r="AK48" s="277"/>
      <c r="AL48" s="277"/>
      <c r="AM48" s="277"/>
      <c r="AN48" s="277"/>
      <c r="AO48" s="282"/>
      <c r="AP48" s="276"/>
      <c r="AQ48" s="277"/>
      <c r="AR48" s="277"/>
      <c r="AS48" s="277"/>
      <c r="AT48" s="277"/>
      <c r="AU48" s="282"/>
      <c r="AV48" s="283">
        <f>SUM(BJ48:BZ48)</f>
        <v>180</v>
      </c>
      <c r="AW48" s="284"/>
      <c r="AX48" s="285"/>
      <c r="AY48" s="276"/>
      <c r="AZ48" s="277"/>
      <c r="BA48" s="282"/>
      <c r="BB48" s="276"/>
      <c r="BC48" s="277"/>
      <c r="BD48" s="277"/>
      <c r="BE48" s="277"/>
      <c r="BF48" s="277"/>
      <c r="BG48" s="277"/>
      <c r="BH48" s="277"/>
      <c r="BI48" s="278"/>
      <c r="BJ48" s="287"/>
      <c r="BK48" s="277"/>
      <c r="BL48" s="277"/>
      <c r="BM48" s="266"/>
      <c r="BN48" s="266"/>
      <c r="BO48" s="266"/>
      <c r="BP48" s="266"/>
      <c r="BQ48" s="266"/>
      <c r="BR48" s="266"/>
      <c r="BS48" s="266">
        <v>180</v>
      </c>
      <c r="BT48" s="266"/>
      <c r="BU48" s="266"/>
      <c r="BV48" s="266"/>
      <c r="BW48" s="266"/>
      <c r="BX48" s="266"/>
      <c r="BY48" s="25"/>
      <c r="BZ48" s="15"/>
      <c r="CA48" s="20"/>
    </row>
    <row r="49" spans="1:79" ht="50.25" customHeight="1">
      <c r="A49" s="341" t="s">
        <v>79</v>
      </c>
      <c r="B49" s="342"/>
      <c r="C49" s="342"/>
      <c r="D49" s="342"/>
      <c r="E49" s="342"/>
      <c r="F49" s="370" t="s">
        <v>93</v>
      </c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126" t="s">
        <v>279</v>
      </c>
      <c r="AH49" s="126"/>
      <c r="AI49" s="126"/>
      <c r="AJ49" s="271">
        <f>AJ50</f>
        <v>135</v>
      </c>
      <c r="AK49" s="271"/>
      <c r="AL49" s="271"/>
      <c r="AM49" s="271">
        <f>AM50</f>
        <v>0</v>
      </c>
      <c r="AN49" s="271"/>
      <c r="AO49" s="271"/>
      <c r="AP49" s="271">
        <f>AP50</f>
        <v>45</v>
      </c>
      <c r="AQ49" s="271"/>
      <c r="AR49" s="271"/>
      <c r="AS49" s="271">
        <f>AS50</f>
        <v>0</v>
      </c>
      <c r="AT49" s="271"/>
      <c r="AU49" s="271"/>
      <c r="AV49" s="271">
        <f>AV50</f>
        <v>90</v>
      </c>
      <c r="AW49" s="271"/>
      <c r="AX49" s="271"/>
      <c r="AY49" s="271">
        <f>SUM(AY50:BA50)</f>
        <v>32</v>
      </c>
      <c r="AZ49" s="271"/>
      <c r="BA49" s="271"/>
      <c r="BB49" s="297">
        <f>SUM(BB50:BE50)</f>
        <v>58</v>
      </c>
      <c r="BC49" s="298"/>
      <c r="BD49" s="298"/>
      <c r="BE49" s="298"/>
      <c r="BF49" s="298"/>
      <c r="BG49" s="298"/>
      <c r="BH49" s="298"/>
      <c r="BI49" s="298"/>
      <c r="BJ49" s="271">
        <f>BJ50</f>
        <v>0</v>
      </c>
      <c r="BK49" s="271"/>
      <c r="BL49" s="271"/>
      <c r="BM49" s="271">
        <f>BM50</f>
        <v>0</v>
      </c>
      <c r="BN49" s="271"/>
      <c r="BO49" s="271"/>
      <c r="BP49" s="271">
        <f>BP50</f>
        <v>0</v>
      </c>
      <c r="BQ49" s="271"/>
      <c r="BR49" s="271"/>
      <c r="BS49" s="271">
        <f>BS50</f>
        <v>27</v>
      </c>
      <c r="BT49" s="271"/>
      <c r="BU49" s="271"/>
      <c r="BV49" s="271">
        <f>BV50</f>
        <v>63</v>
      </c>
      <c r="BW49" s="271"/>
      <c r="BX49" s="271"/>
      <c r="BY49" s="27">
        <f>BY50</f>
        <v>0</v>
      </c>
      <c r="BZ49" s="27">
        <f>BZ50</f>
        <v>0</v>
      </c>
      <c r="CA49" s="20"/>
    </row>
    <row r="50" spans="1:79" ht="36.75" customHeight="1">
      <c r="A50" s="253" t="s">
        <v>81</v>
      </c>
      <c r="B50" s="254"/>
      <c r="C50" s="254"/>
      <c r="D50" s="254"/>
      <c r="E50" s="254"/>
      <c r="F50" s="255" t="s">
        <v>94</v>
      </c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123">
        <v>5</v>
      </c>
      <c r="AH50" s="130"/>
      <c r="AI50" s="130"/>
      <c r="AJ50" s="291">
        <f>AP50+AV50</f>
        <v>135</v>
      </c>
      <c r="AK50" s="291"/>
      <c r="AL50" s="291"/>
      <c r="AM50" s="291"/>
      <c r="AN50" s="291"/>
      <c r="AO50" s="291"/>
      <c r="AP50" s="291">
        <v>45</v>
      </c>
      <c r="AQ50" s="291"/>
      <c r="AR50" s="291"/>
      <c r="AS50" s="291"/>
      <c r="AT50" s="291"/>
      <c r="AU50" s="291"/>
      <c r="AV50" s="257">
        <f>SUM(BJ50:BZ50)</f>
        <v>90</v>
      </c>
      <c r="AW50" s="257"/>
      <c r="AX50" s="257"/>
      <c r="AY50" s="265">
        <v>32</v>
      </c>
      <c r="AZ50" s="265"/>
      <c r="BA50" s="265"/>
      <c r="BB50" s="246">
        <f>AV50-AY50</f>
        <v>58</v>
      </c>
      <c r="BC50" s="247"/>
      <c r="BD50" s="247"/>
      <c r="BE50" s="247"/>
      <c r="BF50" s="247"/>
      <c r="BG50" s="247"/>
      <c r="BH50" s="247"/>
      <c r="BI50" s="275"/>
      <c r="BJ50" s="273"/>
      <c r="BK50" s="270"/>
      <c r="BL50" s="274"/>
      <c r="BM50" s="270"/>
      <c r="BN50" s="270"/>
      <c r="BO50" s="270"/>
      <c r="BP50" s="270"/>
      <c r="BQ50" s="270"/>
      <c r="BR50" s="270"/>
      <c r="BS50" s="270">
        <v>27</v>
      </c>
      <c r="BT50" s="270"/>
      <c r="BU50" s="270"/>
      <c r="BV50" s="270">
        <v>63</v>
      </c>
      <c r="BW50" s="270"/>
      <c r="BX50" s="270"/>
      <c r="BY50" s="31"/>
      <c r="BZ50" s="13">
        <v>0</v>
      </c>
      <c r="CA50" s="20"/>
    </row>
    <row r="51" spans="1:80" s="9" customFormat="1" ht="20.25" customHeight="1">
      <c r="A51" s="350" t="s">
        <v>299</v>
      </c>
      <c r="B51" s="351"/>
      <c r="C51" s="351"/>
      <c r="D51" s="351"/>
      <c r="E51" s="351"/>
      <c r="F51" s="355" t="s">
        <v>15</v>
      </c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129"/>
      <c r="AH51" s="129">
        <v>5.6</v>
      </c>
      <c r="AI51" s="129"/>
      <c r="AJ51" s="266">
        <v>396</v>
      </c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408">
        <f>BS51+BV51+BY51</f>
        <v>396</v>
      </c>
      <c r="AW51" s="408"/>
      <c r="AX51" s="408"/>
      <c r="AY51" s="276"/>
      <c r="AZ51" s="277"/>
      <c r="BA51" s="282"/>
      <c r="BB51" s="276"/>
      <c r="BC51" s="277"/>
      <c r="BD51" s="277"/>
      <c r="BE51" s="277"/>
      <c r="BF51" s="277"/>
      <c r="BG51" s="277"/>
      <c r="BH51" s="277"/>
      <c r="BI51" s="278"/>
      <c r="BJ51" s="287"/>
      <c r="BK51" s="277"/>
      <c r="BL51" s="277"/>
      <c r="BM51" s="266"/>
      <c r="BN51" s="266"/>
      <c r="BO51" s="266"/>
      <c r="BP51" s="266"/>
      <c r="BQ51" s="266"/>
      <c r="BR51" s="266"/>
      <c r="BS51" s="266">
        <v>36</v>
      </c>
      <c r="BT51" s="266"/>
      <c r="BU51" s="266"/>
      <c r="BV51" s="266">
        <v>108</v>
      </c>
      <c r="BW51" s="266"/>
      <c r="BX51" s="266"/>
      <c r="BY51" s="25">
        <v>252</v>
      </c>
      <c r="BZ51" s="15"/>
      <c r="CA51" s="20"/>
      <c r="CB51" s="9">
        <f>252/36</f>
        <v>7</v>
      </c>
    </row>
    <row r="52" spans="1:79" s="9" customFormat="1" ht="20.25" customHeight="1">
      <c r="A52" s="350" t="s">
        <v>300</v>
      </c>
      <c r="B52" s="351"/>
      <c r="C52" s="351"/>
      <c r="D52" s="351"/>
      <c r="E52" s="351"/>
      <c r="F52" s="355" t="s">
        <v>83</v>
      </c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129"/>
      <c r="AH52" s="129">
        <v>6</v>
      </c>
      <c r="AI52" s="129"/>
      <c r="AJ52" s="266">
        <v>504</v>
      </c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83">
        <v>504</v>
      </c>
      <c r="AW52" s="284"/>
      <c r="AX52" s="285"/>
      <c r="AY52" s="276"/>
      <c r="AZ52" s="277"/>
      <c r="BA52" s="282"/>
      <c r="BB52" s="276"/>
      <c r="BC52" s="277"/>
      <c r="BD52" s="277"/>
      <c r="BE52" s="277"/>
      <c r="BF52" s="277"/>
      <c r="BG52" s="277"/>
      <c r="BH52" s="277"/>
      <c r="BI52" s="278"/>
      <c r="BJ52" s="287"/>
      <c r="BK52" s="277"/>
      <c r="BL52" s="277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5"/>
      <c r="BZ52" s="15">
        <v>504</v>
      </c>
      <c r="CA52" s="20"/>
    </row>
    <row r="53" spans="1:79" s="5" customFormat="1" ht="19.5" customHeight="1">
      <c r="A53" s="382"/>
      <c r="B53" s="383"/>
      <c r="C53" s="383"/>
      <c r="D53" s="383"/>
      <c r="E53" s="384"/>
      <c r="F53" s="373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131"/>
      <c r="AH53" s="131"/>
      <c r="AI53" s="131"/>
      <c r="AJ53" s="395"/>
      <c r="AK53" s="396"/>
      <c r="AL53" s="396"/>
      <c r="AM53" s="396"/>
      <c r="AN53" s="396"/>
      <c r="AO53" s="397"/>
      <c r="AP53" s="395"/>
      <c r="AQ53" s="396"/>
      <c r="AR53" s="396"/>
      <c r="AS53" s="396"/>
      <c r="AT53" s="396"/>
      <c r="AU53" s="397"/>
      <c r="AV53" s="271"/>
      <c r="AW53" s="271"/>
      <c r="AX53" s="271"/>
      <c r="AY53" s="272"/>
      <c r="AZ53" s="272"/>
      <c r="BA53" s="272"/>
      <c r="BB53" s="395"/>
      <c r="BC53" s="396"/>
      <c r="BD53" s="396"/>
      <c r="BE53" s="396"/>
      <c r="BF53" s="396"/>
      <c r="BG53" s="396"/>
      <c r="BH53" s="396"/>
      <c r="BI53" s="406"/>
      <c r="BJ53" s="409"/>
      <c r="BK53" s="396"/>
      <c r="BL53" s="396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8"/>
      <c r="BZ53" s="14"/>
      <c r="CA53" s="20"/>
    </row>
    <row r="54" spans="1:79" s="5" customFormat="1" ht="9" customHeight="1" hidden="1">
      <c r="A54" s="379"/>
      <c r="B54" s="380"/>
      <c r="C54" s="380"/>
      <c r="D54" s="380"/>
      <c r="E54" s="381"/>
      <c r="F54" s="375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132"/>
      <c r="AH54" s="132"/>
      <c r="AI54" s="132"/>
      <c r="AJ54" s="267"/>
      <c r="AK54" s="261"/>
      <c r="AL54" s="261"/>
      <c r="AM54" s="261"/>
      <c r="AN54" s="261"/>
      <c r="AO54" s="262"/>
      <c r="AP54" s="261"/>
      <c r="AQ54" s="261"/>
      <c r="AR54" s="261"/>
      <c r="AS54" s="261"/>
      <c r="AT54" s="261"/>
      <c r="AU54" s="262"/>
      <c r="AV54" s="257"/>
      <c r="AW54" s="257"/>
      <c r="AX54" s="257"/>
      <c r="AY54" s="267"/>
      <c r="AZ54" s="261"/>
      <c r="BA54" s="262"/>
      <c r="BB54" s="246"/>
      <c r="BC54" s="247"/>
      <c r="BD54" s="247"/>
      <c r="BE54" s="247"/>
      <c r="BF54" s="247"/>
      <c r="BG54" s="247"/>
      <c r="BH54" s="247"/>
      <c r="BI54" s="275"/>
      <c r="BJ54" s="260"/>
      <c r="BK54" s="261"/>
      <c r="BL54" s="262"/>
      <c r="BM54" s="267"/>
      <c r="BN54" s="261"/>
      <c r="BO54" s="262"/>
      <c r="BP54" s="261"/>
      <c r="BQ54" s="261"/>
      <c r="BR54" s="262"/>
      <c r="BS54" s="267"/>
      <c r="BT54" s="261"/>
      <c r="BU54" s="262"/>
      <c r="BV54" s="267"/>
      <c r="BW54" s="261"/>
      <c r="BX54" s="262"/>
      <c r="BY54" s="16"/>
      <c r="BZ54" s="13"/>
      <c r="CA54" s="20"/>
    </row>
    <row r="55" spans="1:79" s="9" customFormat="1" ht="9" customHeight="1" hidden="1">
      <c r="A55" s="350"/>
      <c r="B55" s="351"/>
      <c r="C55" s="351"/>
      <c r="D55" s="351"/>
      <c r="E55" s="351"/>
      <c r="F55" s="355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129"/>
      <c r="AH55" s="129"/>
      <c r="AI55" s="129"/>
      <c r="AJ55" s="398"/>
      <c r="AK55" s="263"/>
      <c r="AL55" s="263"/>
      <c r="AM55" s="263"/>
      <c r="AN55" s="263"/>
      <c r="AO55" s="264"/>
      <c r="AP55" s="263"/>
      <c r="AQ55" s="263"/>
      <c r="AR55" s="263"/>
      <c r="AS55" s="263"/>
      <c r="AT55" s="263"/>
      <c r="AU55" s="264"/>
      <c r="AV55" s="408"/>
      <c r="AW55" s="408"/>
      <c r="AX55" s="408"/>
      <c r="AY55" s="398"/>
      <c r="AZ55" s="263"/>
      <c r="BA55" s="264"/>
      <c r="BB55" s="276"/>
      <c r="BC55" s="277"/>
      <c r="BD55" s="277"/>
      <c r="BE55" s="277"/>
      <c r="BF55" s="277"/>
      <c r="BG55" s="277"/>
      <c r="BH55" s="277"/>
      <c r="BI55" s="278"/>
      <c r="BJ55" s="405"/>
      <c r="BK55" s="263"/>
      <c r="BL55" s="264"/>
      <c r="BM55" s="398"/>
      <c r="BN55" s="263"/>
      <c r="BO55" s="264"/>
      <c r="BP55" s="263"/>
      <c r="BQ55" s="263"/>
      <c r="BR55" s="264"/>
      <c r="BS55" s="398"/>
      <c r="BT55" s="263"/>
      <c r="BU55" s="264"/>
      <c r="BV55" s="398"/>
      <c r="BW55" s="263"/>
      <c r="BX55" s="264"/>
      <c r="BY55" s="17"/>
      <c r="BZ55" s="18"/>
      <c r="CA55" s="20"/>
    </row>
    <row r="56" spans="1:79" s="5" customFormat="1" ht="9" customHeight="1" hidden="1">
      <c r="A56" s="350"/>
      <c r="B56" s="351"/>
      <c r="C56" s="351"/>
      <c r="D56" s="351"/>
      <c r="E56" s="351"/>
      <c r="F56" s="355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129"/>
      <c r="AH56" s="129"/>
      <c r="AI56" s="129"/>
      <c r="AJ56" s="395"/>
      <c r="AK56" s="396"/>
      <c r="AL56" s="396"/>
      <c r="AM56" s="396"/>
      <c r="AN56" s="396"/>
      <c r="AO56" s="397"/>
      <c r="AP56" s="396"/>
      <c r="AQ56" s="396"/>
      <c r="AR56" s="396"/>
      <c r="AS56" s="396"/>
      <c r="AT56" s="396"/>
      <c r="AU56" s="397"/>
      <c r="AV56" s="408"/>
      <c r="AW56" s="408"/>
      <c r="AX56" s="408"/>
      <c r="AY56" s="395"/>
      <c r="AZ56" s="396"/>
      <c r="BA56" s="397"/>
      <c r="BB56" s="395"/>
      <c r="BC56" s="396"/>
      <c r="BD56" s="396"/>
      <c r="BE56" s="396"/>
      <c r="BF56" s="396"/>
      <c r="BG56" s="396"/>
      <c r="BH56" s="396"/>
      <c r="BI56" s="406"/>
      <c r="BJ56" s="287"/>
      <c r="BK56" s="277"/>
      <c r="BL56" s="282"/>
      <c r="BM56" s="276"/>
      <c r="BN56" s="277"/>
      <c r="BO56" s="282"/>
      <c r="BP56" s="277"/>
      <c r="BQ56" s="277"/>
      <c r="BR56" s="282"/>
      <c r="BS56" s="276"/>
      <c r="BT56" s="277"/>
      <c r="BU56" s="282"/>
      <c r="BV56" s="276"/>
      <c r="BW56" s="277"/>
      <c r="BX56" s="282"/>
      <c r="BY56" s="25"/>
      <c r="BZ56" s="18"/>
      <c r="CA56" s="20"/>
    </row>
    <row r="57" spans="1:79" s="5" customFormat="1" ht="9" customHeight="1" hidden="1">
      <c r="A57" s="382"/>
      <c r="B57" s="383"/>
      <c r="C57" s="383"/>
      <c r="D57" s="383"/>
      <c r="E57" s="384"/>
      <c r="F57" s="373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131"/>
      <c r="AH57" s="131"/>
      <c r="AI57" s="131"/>
      <c r="AJ57" s="395"/>
      <c r="AK57" s="396"/>
      <c r="AL57" s="396"/>
      <c r="AM57" s="396"/>
      <c r="AN57" s="396"/>
      <c r="AO57" s="397"/>
      <c r="AP57" s="395"/>
      <c r="AQ57" s="396"/>
      <c r="AR57" s="396"/>
      <c r="AS57" s="396"/>
      <c r="AT57" s="396"/>
      <c r="AU57" s="397"/>
      <c r="AV57" s="271"/>
      <c r="AW57" s="271"/>
      <c r="AX57" s="271"/>
      <c r="AY57" s="272"/>
      <c r="AZ57" s="272"/>
      <c r="BA57" s="272"/>
      <c r="BB57" s="395"/>
      <c r="BC57" s="396"/>
      <c r="BD57" s="396"/>
      <c r="BE57" s="396"/>
      <c r="BF57" s="396"/>
      <c r="BG57" s="396"/>
      <c r="BH57" s="396"/>
      <c r="BI57" s="406"/>
      <c r="BJ57" s="409"/>
      <c r="BK57" s="396"/>
      <c r="BL57" s="396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8"/>
      <c r="BZ57" s="14"/>
      <c r="CA57" s="20"/>
    </row>
    <row r="58" spans="1:79" s="5" customFormat="1" ht="9" customHeight="1" hidden="1">
      <c r="A58" s="379"/>
      <c r="B58" s="380"/>
      <c r="C58" s="380"/>
      <c r="D58" s="380"/>
      <c r="E58" s="381"/>
      <c r="F58" s="375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132"/>
      <c r="AH58" s="132"/>
      <c r="AI58" s="132"/>
      <c r="AJ58" s="267"/>
      <c r="AK58" s="261"/>
      <c r="AL58" s="261"/>
      <c r="AM58" s="261"/>
      <c r="AN58" s="261"/>
      <c r="AO58" s="262"/>
      <c r="AP58" s="261"/>
      <c r="AQ58" s="261"/>
      <c r="AR58" s="261"/>
      <c r="AS58" s="261"/>
      <c r="AT58" s="261"/>
      <c r="AU58" s="262"/>
      <c r="AV58" s="257"/>
      <c r="AW58" s="257"/>
      <c r="AX58" s="257"/>
      <c r="AY58" s="267"/>
      <c r="AZ58" s="261"/>
      <c r="BA58" s="262"/>
      <c r="BB58" s="246"/>
      <c r="BC58" s="247"/>
      <c r="BD58" s="247"/>
      <c r="BE58" s="247"/>
      <c r="BF58" s="247"/>
      <c r="BG58" s="247"/>
      <c r="BH58" s="247"/>
      <c r="BI58" s="275"/>
      <c r="BJ58" s="260"/>
      <c r="BK58" s="261"/>
      <c r="BL58" s="262"/>
      <c r="BM58" s="267"/>
      <c r="BN58" s="261"/>
      <c r="BO58" s="262"/>
      <c r="BP58" s="261"/>
      <c r="BQ58" s="261"/>
      <c r="BR58" s="262"/>
      <c r="BS58" s="267"/>
      <c r="BT58" s="261"/>
      <c r="BU58" s="262"/>
      <c r="BV58" s="267"/>
      <c r="BW58" s="261"/>
      <c r="BX58" s="262"/>
      <c r="BY58" s="16"/>
      <c r="BZ58" s="13"/>
      <c r="CA58" s="20"/>
    </row>
    <row r="59" spans="1:79" s="9" customFormat="1" ht="9" customHeight="1" hidden="1">
      <c r="A59" s="350"/>
      <c r="B59" s="351"/>
      <c r="C59" s="351"/>
      <c r="D59" s="351"/>
      <c r="E59" s="351"/>
      <c r="F59" s="355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129"/>
      <c r="AH59" s="129"/>
      <c r="AI59" s="129"/>
      <c r="AJ59" s="398"/>
      <c r="AK59" s="263"/>
      <c r="AL59" s="263"/>
      <c r="AM59" s="263"/>
      <c r="AN59" s="263"/>
      <c r="AO59" s="264"/>
      <c r="AP59" s="263"/>
      <c r="AQ59" s="263"/>
      <c r="AR59" s="263"/>
      <c r="AS59" s="263"/>
      <c r="AT59" s="263"/>
      <c r="AU59" s="264"/>
      <c r="AV59" s="408"/>
      <c r="AW59" s="408"/>
      <c r="AX59" s="408"/>
      <c r="AY59" s="398"/>
      <c r="AZ59" s="263"/>
      <c r="BA59" s="264"/>
      <c r="BB59" s="276"/>
      <c r="BC59" s="277"/>
      <c r="BD59" s="277"/>
      <c r="BE59" s="277"/>
      <c r="BF59" s="277"/>
      <c r="BG59" s="277"/>
      <c r="BH59" s="277"/>
      <c r="BI59" s="278"/>
      <c r="BJ59" s="405"/>
      <c r="BK59" s="263"/>
      <c r="BL59" s="264"/>
      <c r="BM59" s="398"/>
      <c r="BN59" s="263"/>
      <c r="BO59" s="264"/>
      <c r="BP59" s="263"/>
      <c r="BQ59" s="263"/>
      <c r="BR59" s="264"/>
      <c r="BS59" s="398"/>
      <c r="BT59" s="263"/>
      <c r="BU59" s="264"/>
      <c r="BV59" s="398"/>
      <c r="BW59" s="263"/>
      <c r="BX59" s="264"/>
      <c r="BY59" s="17"/>
      <c r="BZ59" s="18"/>
      <c r="CA59" s="20"/>
    </row>
    <row r="60" spans="1:79" s="5" customFormat="1" ht="27" customHeight="1" hidden="1">
      <c r="A60" s="382"/>
      <c r="B60" s="383"/>
      <c r="C60" s="383"/>
      <c r="D60" s="383"/>
      <c r="E60" s="384"/>
      <c r="F60" s="373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131"/>
      <c r="AH60" s="131"/>
      <c r="AI60" s="131"/>
      <c r="AJ60" s="395"/>
      <c r="AK60" s="396"/>
      <c r="AL60" s="396"/>
      <c r="AM60" s="396"/>
      <c r="AN60" s="396"/>
      <c r="AO60" s="397"/>
      <c r="AP60" s="395"/>
      <c r="AQ60" s="396"/>
      <c r="AR60" s="396"/>
      <c r="AS60" s="396"/>
      <c r="AT60" s="396"/>
      <c r="AU60" s="397"/>
      <c r="AV60" s="271"/>
      <c r="AW60" s="271"/>
      <c r="AX60" s="271"/>
      <c r="AY60" s="272"/>
      <c r="AZ60" s="272"/>
      <c r="BA60" s="272"/>
      <c r="BB60" s="395"/>
      <c r="BC60" s="396"/>
      <c r="BD60" s="396"/>
      <c r="BE60" s="396"/>
      <c r="BF60" s="396"/>
      <c r="BG60" s="396"/>
      <c r="BH60" s="396"/>
      <c r="BI60" s="406"/>
      <c r="BJ60" s="409"/>
      <c r="BK60" s="396"/>
      <c r="BL60" s="396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8"/>
      <c r="BZ60" s="14"/>
      <c r="CA60" s="20"/>
    </row>
    <row r="61" spans="1:79" s="5" customFormat="1" ht="26.25" customHeight="1" hidden="1">
      <c r="A61" s="379"/>
      <c r="B61" s="380"/>
      <c r="C61" s="380"/>
      <c r="D61" s="380"/>
      <c r="E61" s="381"/>
      <c r="F61" s="375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132"/>
      <c r="AH61" s="132"/>
      <c r="AI61" s="132"/>
      <c r="AJ61" s="267"/>
      <c r="AK61" s="261"/>
      <c r="AL61" s="261"/>
      <c r="AM61" s="261"/>
      <c r="AN61" s="261"/>
      <c r="AO61" s="262"/>
      <c r="AP61" s="261"/>
      <c r="AQ61" s="261"/>
      <c r="AR61" s="261"/>
      <c r="AS61" s="261"/>
      <c r="AT61" s="261"/>
      <c r="AU61" s="262"/>
      <c r="AV61" s="257"/>
      <c r="AW61" s="257"/>
      <c r="AX61" s="257"/>
      <c r="AY61" s="267"/>
      <c r="AZ61" s="261"/>
      <c r="BA61" s="262"/>
      <c r="BB61" s="246"/>
      <c r="BC61" s="247"/>
      <c r="BD61" s="247"/>
      <c r="BE61" s="247"/>
      <c r="BF61" s="247"/>
      <c r="BG61" s="247"/>
      <c r="BH61" s="247"/>
      <c r="BI61" s="275"/>
      <c r="BJ61" s="260"/>
      <c r="BK61" s="261"/>
      <c r="BL61" s="262"/>
      <c r="BM61" s="267"/>
      <c r="BN61" s="261"/>
      <c r="BO61" s="262"/>
      <c r="BP61" s="261"/>
      <c r="BQ61" s="261"/>
      <c r="BR61" s="262"/>
      <c r="BS61" s="267"/>
      <c r="BT61" s="261"/>
      <c r="BU61" s="262"/>
      <c r="BV61" s="267"/>
      <c r="BW61" s="261"/>
      <c r="BX61" s="262"/>
      <c r="BY61" s="16"/>
      <c r="BZ61" s="13"/>
      <c r="CA61" s="20"/>
    </row>
    <row r="62" spans="1:79" s="9" customFormat="1" ht="18.75" customHeight="1" hidden="1">
      <c r="A62" s="350"/>
      <c r="B62" s="351"/>
      <c r="C62" s="351"/>
      <c r="D62" s="351"/>
      <c r="E62" s="351"/>
      <c r="F62" s="355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129"/>
      <c r="AH62" s="129"/>
      <c r="AI62" s="129"/>
      <c r="AJ62" s="398"/>
      <c r="AK62" s="263"/>
      <c r="AL62" s="263"/>
      <c r="AM62" s="263"/>
      <c r="AN62" s="263"/>
      <c r="AO62" s="264"/>
      <c r="AP62" s="263"/>
      <c r="AQ62" s="263"/>
      <c r="AR62" s="263"/>
      <c r="AS62" s="263"/>
      <c r="AT62" s="263"/>
      <c r="AU62" s="264"/>
      <c r="AV62" s="408"/>
      <c r="AW62" s="408"/>
      <c r="AX62" s="408"/>
      <c r="AY62" s="398"/>
      <c r="AZ62" s="263"/>
      <c r="BA62" s="264"/>
      <c r="BB62" s="276"/>
      <c r="BC62" s="277"/>
      <c r="BD62" s="277"/>
      <c r="BE62" s="277"/>
      <c r="BF62" s="277"/>
      <c r="BG62" s="277"/>
      <c r="BH62" s="277"/>
      <c r="BI62" s="278"/>
      <c r="BJ62" s="405"/>
      <c r="BK62" s="263"/>
      <c r="BL62" s="264"/>
      <c r="BM62" s="398"/>
      <c r="BN62" s="263"/>
      <c r="BO62" s="264"/>
      <c r="BP62" s="263"/>
      <c r="BQ62" s="263"/>
      <c r="BR62" s="264"/>
      <c r="BS62" s="398"/>
      <c r="BT62" s="263"/>
      <c r="BU62" s="264"/>
      <c r="BV62" s="398"/>
      <c r="BW62" s="263"/>
      <c r="BX62" s="264"/>
      <c r="BY62" s="17"/>
      <c r="BZ62" s="13"/>
      <c r="CA62" s="20"/>
    </row>
    <row r="63" spans="1:79" s="5" customFormat="1" ht="21.75" customHeight="1" hidden="1">
      <c r="A63" s="382"/>
      <c r="B63" s="383"/>
      <c r="C63" s="383"/>
      <c r="D63" s="383"/>
      <c r="E63" s="384"/>
      <c r="F63" s="373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131"/>
      <c r="AH63" s="131"/>
      <c r="AI63" s="131"/>
      <c r="AJ63" s="395"/>
      <c r="AK63" s="396"/>
      <c r="AL63" s="396"/>
      <c r="AM63" s="396"/>
      <c r="AN63" s="396"/>
      <c r="AO63" s="397"/>
      <c r="AP63" s="395"/>
      <c r="AQ63" s="396"/>
      <c r="AR63" s="396"/>
      <c r="AS63" s="396"/>
      <c r="AT63" s="396"/>
      <c r="AU63" s="397"/>
      <c r="AV63" s="271"/>
      <c r="AW63" s="271"/>
      <c r="AX63" s="271"/>
      <c r="AY63" s="272"/>
      <c r="AZ63" s="272"/>
      <c r="BA63" s="272"/>
      <c r="BB63" s="395"/>
      <c r="BC63" s="396"/>
      <c r="BD63" s="396"/>
      <c r="BE63" s="396"/>
      <c r="BF63" s="396"/>
      <c r="BG63" s="396"/>
      <c r="BH63" s="396"/>
      <c r="BI63" s="406"/>
      <c r="BJ63" s="409"/>
      <c r="BK63" s="396"/>
      <c r="BL63" s="396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8"/>
      <c r="BZ63" s="14"/>
      <c r="CA63" s="20"/>
    </row>
    <row r="64" spans="1:79" s="5" customFormat="1" ht="34.5" customHeight="1" hidden="1">
      <c r="A64" s="379"/>
      <c r="B64" s="380"/>
      <c r="C64" s="380"/>
      <c r="D64" s="380"/>
      <c r="E64" s="381"/>
      <c r="F64" s="375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132"/>
      <c r="AH64" s="132"/>
      <c r="AI64" s="132"/>
      <c r="AJ64" s="267"/>
      <c r="AK64" s="261"/>
      <c r="AL64" s="261"/>
      <c r="AM64" s="261"/>
      <c r="AN64" s="261"/>
      <c r="AO64" s="262"/>
      <c r="AP64" s="261"/>
      <c r="AQ64" s="261"/>
      <c r="AR64" s="261"/>
      <c r="AS64" s="261"/>
      <c r="AT64" s="261"/>
      <c r="AU64" s="262"/>
      <c r="AV64" s="257"/>
      <c r="AW64" s="257"/>
      <c r="AX64" s="257"/>
      <c r="AY64" s="267"/>
      <c r="AZ64" s="261"/>
      <c r="BA64" s="262"/>
      <c r="BB64" s="246"/>
      <c r="BC64" s="247"/>
      <c r="BD64" s="247"/>
      <c r="BE64" s="247"/>
      <c r="BF64" s="247"/>
      <c r="BG64" s="247"/>
      <c r="BH64" s="247"/>
      <c r="BI64" s="275"/>
      <c r="BJ64" s="260">
        <f>BJ67/17</f>
        <v>36</v>
      </c>
      <c r="BK64" s="261"/>
      <c r="BL64" s="262"/>
      <c r="BM64" s="267">
        <f>BM67/23</f>
        <v>28.17391304347826</v>
      </c>
      <c r="BN64" s="261"/>
      <c r="BO64" s="262"/>
      <c r="BP64" s="261">
        <f>BP67/17</f>
        <v>29.647058823529413</v>
      </c>
      <c r="BQ64" s="261"/>
      <c r="BR64" s="262"/>
      <c r="BS64" s="267">
        <f>BS67/23</f>
        <v>23.47826086956522</v>
      </c>
      <c r="BT64" s="261"/>
      <c r="BU64" s="262"/>
      <c r="BV64" s="267">
        <f>BV67/17</f>
        <v>27.529411764705884</v>
      </c>
      <c r="BW64" s="261"/>
      <c r="BX64" s="262"/>
      <c r="BY64" s="16">
        <f>BY67/11</f>
        <v>0</v>
      </c>
      <c r="BZ64" s="13">
        <f>BZ67+BZ68+BZ69</f>
        <v>504</v>
      </c>
      <c r="CA64" s="20"/>
    </row>
    <row r="65" spans="1:79" s="9" customFormat="1" ht="19.5" customHeight="1" hidden="1">
      <c r="A65" s="350"/>
      <c r="B65" s="351"/>
      <c r="C65" s="351"/>
      <c r="D65" s="351"/>
      <c r="E65" s="351"/>
      <c r="F65" s="355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129"/>
      <c r="AH65" s="129"/>
      <c r="AI65" s="129"/>
      <c r="AJ65" s="398"/>
      <c r="AK65" s="263"/>
      <c r="AL65" s="263"/>
      <c r="AM65" s="263"/>
      <c r="AN65" s="263"/>
      <c r="AO65" s="264"/>
      <c r="AP65" s="263"/>
      <c r="AQ65" s="263"/>
      <c r="AR65" s="263"/>
      <c r="AS65" s="263"/>
      <c r="AT65" s="263"/>
      <c r="AU65" s="264"/>
      <c r="AV65" s="408"/>
      <c r="AW65" s="408"/>
      <c r="AX65" s="408"/>
      <c r="AY65" s="398"/>
      <c r="AZ65" s="263"/>
      <c r="BA65" s="264"/>
      <c r="BB65" s="276"/>
      <c r="BC65" s="277"/>
      <c r="BD65" s="277"/>
      <c r="BE65" s="277"/>
      <c r="BF65" s="277"/>
      <c r="BG65" s="277"/>
      <c r="BH65" s="277"/>
      <c r="BI65" s="278"/>
      <c r="BJ65" s="405"/>
      <c r="BK65" s="263"/>
      <c r="BL65" s="264"/>
      <c r="BM65" s="398"/>
      <c r="BN65" s="263"/>
      <c r="BO65" s="264"/>
      <c r="BP65" s="263"/>
      <c r="BQ65" s="263"/>
      <c r="BR65" s="264"/>
      <c r="BS65" s="398"/>
      <c r="BT65" s="263"/>
      <c r="BU65" s="264"/>
      <c r="BV65" s="398"/>
      <c r="BW65" s="263"/>
      <c r="BX65" s="264"/>
      <c r="BY65" s="17"/>
      <c r="BZ65" s="13"/>
      <c r="CA65" s="20"/>
    </row>
    <row r="66" spans="1:79" s="5" customFormat="1" ht="18.75" customHeight="1" thickBot="1">
      <c r="A66" s="385" t="s">
        <v>82</v>
      </c>
      <c r="B66" s="386"/>
      <c r="C66" s="386"/>
      <c r="D66" s="386"/>
      <c r="E66" s="387"/>
      <c r="F66" s="389" t="s">
        <v>17</v>
      </c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131"/>
      <c r="AH66" s="131"/>
      <c r="AI66" s="131">
        <v>5</v>
      </c>
      <c r="AJ66" s="272">
        <f>AP66+AV66</f>
        <v>84</v>
      </c>
      <c r="AK66" s="272"/>
      <c r="AL66" s="272"/>
      <c r="AM66" s="272"/>
      <c r="AN66" s="272"/>
      <c r="AO66" s="272"/>
      <c r="AP66" s="268">
        <v>42</v>
      </c>
      <c r="AQ66" s="268"/>
      <c r="AR66" s="268"/>
      <c r="AS66" s="268"/>
      <c r="AT66" s="268"/>
      <c r="AU66" s="269"/>
      <c r="AV66" s="404">
        <f>SUM(BJ66:BZ66)</f>
        <v>42</v>
      </c>
      <c r="AW66" s="404"/>
      <c r="AX66" s="404"/>
      <c r="AY66" s="402">
        <v>0</v>
      </c>
      <c r="AZ66" s="268"/>
      <c r="BA66" s="269"/>
      <c r="BB66" s="402">
        <f>AV66-AY66</f>
        <v>42</v>
      </c>
      <c r="BC66" s="268"/>
      <c r="BD66" s="268"/>
      <c r="BE66" s="268"/>
      <c r="BF66" s="268"/>
      <c r="BG66" s="268"/>
      <c r="BH66" s="268"/>
      <c r="BI66" s="407"/>
      <c r="BJ66" s="403"/>
      <c r="BK66" s="268"/>
      <c r="BL66" s="269"/>
      <c r="BM66" s="402"/>
      <c r="BN66" s="268"/>
      <c r="BO66" s="269"/>
      <c r="BP66" s="268"/>
      <c r="BQ66" s="268"/>
      <c r="BR66" s="269"/>
      <c r="BS66" s="402"/>
      <c r="BT66" s="268"/>
      <c r="BU66" s="269"/>
      <c r="BV66" s="399">
        <v>42</v>
      </c>
      <c r="BW66" s="400"/>
      <c r="BX66" s="401"/>
      <c r="BY66" s="19"/>
      <c r="BZ66" s="87"/>
      <c r="CA66" s="20"/>
    </row>
    <row r="67" spans="1:171" s="11" customFormat="1" ht="35.25" customHeight="1" thickBot="1">
      <c r="A67" s="392"/>
      <c r="B67" s="393"/>
      <c r="C67" s="393"/>
      <c r="D67" s="393"/>
      <c r="E67" s="394"/>
      <c r="F67" s="370" t="s">
        <v>273</v>
      </c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88"/>
      <c r="AG67" s="102"/>
      <c r="AH67" s="102"/>
      <c r="AI67" s="102"/>
      <c r="AJ67" s="306">
        <f>AJ6+AJ27+AJ66</f>
        <v>4178</v>
      </c>
      <c r="AK67" s="307"/>
      <c r="AL67" s="308"/>
      <c r="AM67" s="306">
        <f>AM6+AM27+AM66</f>
        <v>0</v>
      </c>
      <c r="AN67" s="307"/>
      <c r="AO67" s="308"/>
      <c r="AP67" s="306">
        <f>AP6+AP27+AP66</f>
        <v>1406</v>
      </c>
      <c r="AQ67" s="307"/>
      <c r="AR67" s="308"/>
      <c r="AS67" s="306">
        <f>AS6+AS27+AS66</f>
        <v>0</v>
      </c>
      <c r="AT67" s="307"/>
      <c r="AU67" s="308"/>
      <c r="AV67" s="306">
        <f>AV6+AV27+AV66</f>
        <v>2772</v>
      </c>
      <c r="AW67" s="307"/>
      <c r="AX67" s="308"/>
      <c r="AY67" s="306">
        <f>AY6+AY27</f>
        <v>1277</v>
      </c>
      <c r="AZ67" s="307"/>
      <c r="BA67" s="308"/>
      <c r="BB67" s="306">
        <f>BB6+BB27</f>
        <v>1663</v>
      </c>
      <c r="BC67" s="307"/>
      <c r="BD67" s="307"/>
      <c r="BE67" s="307"/>
      <c r="BF67" s="307"/>
      <c r="BG67" s="307"/>
      <c r="BH67" s="307"/>
      <c r="BI67" s="308"/>
      <c r="BJ67" s="306">
        <f>BJ6+BJ27</f>
        <v>612</v>
      </c>
      <c r="BK67" s="307"/>
      <c r="BL67" s="308"/>
      <c r="BM67" s="306">
        <f>BM6+BM27</f>
        <v>648</v>
      </c>
      <c r="BN67" s="307"/>
      <c r="BO67" s="308"/>
      <c r="BP67" s="306">
        <f>BP6+BP27</f>
        <v>504</v>
      </c>
      <c r="BQ67" s="307"/>
      <c r="BR67" s="308"/>
      <c r="BS67" s="306">
        <f>BS6+BS27</f>
        <v>540</v>
      </c>
      <c r="BT67" s="307"/>
      <c r="BU67" s="308"/>
      <c r="BV67" s="306">
        <f>BV6+BV27</f>
        <v>468</v>
      </c>
      <c r="BW67" s="307"/>
      <c r="BX67" s="308"/>
      <c r="BY67" s="27">
        <f>BY6+BY27</f>
        <v>0</v>
      </c>
      <c r="BZ67" s="27">
        <f>BZ6+BZ27</f>
        <v>0</v>
      </c>
      <c r="CA67" s="2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</row>
    <row r="68" spans="1:79" s="4" customFormat="1" ht="21.75" customHeight="1">
      <c r="A68" s="349" t="s">
        <v>22</v>
      </c>
      <c r="B68" s="349"/>
      <c r="C68" s="349"/>
      <c r="D68" s="349"/>
      <c r="E68" s="349"/>
      <c r="F68" s="391" t="s">
        <v>15</v>
      </c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46"/>
      <c r="AG68" s="101"/>
      <c r="AH68" s="101"/>
      <c r="AI68" s="101"/>
      <c r="AJ68" s="259">
        <f>AJ47+AJ51</f>
        <v>720</v>
      </c>
      <c r="AK68" s="259"/>
      <c r="AL68" s="259"/>
      <c r="AM68" s="259">
        <f>AM47+AM51</f>
        <v>0</v>
      </c>
      <c r="AN68" s="259"/>
      <c r="AO68" s="259"/>
      <c r="AP68" s="259"/>
      <c r="AQ68" s="259"/>
      <c r="AR68" s="259"/>
      <c r="AS68" s="259">
        <f>AS47+AS51</f>
        <v>0</v>
      </c>
      <c r="AT68" s="259"/>
      <c r="AU68" s="259"/>
      <c r="AV68" s="259">
        <f>AV47+AV51</f>
        <v>720</v>
      </c>
      <c r="AW68" s="259"/>
      <c r="AX68" s="259"/>
      <c r="AY68" s="301"/>
      <c r="AZ68" s="301"/>
      <c r="BA68" s="301"/>
      <c r="BB68" s="301"/>
      <c r="BC68" s="301"/>
      <c r="BD68" s="301"/>
      <c r="BE68" s="301"/>
      <c r="BF68" s="301"/>
      <c r="BG68" s="301"/>
      <c r="BH68" s="301"/>
      <c r="BI68" s="301"/>
      <c r="BJ68" s="259">
        <f>BJ47+BJ51</f>
        <v>0</v>
      </c>
      <c r="BK68" s="259"/>
      <c r="BL68" s="259"/>
      <c r="BM68" s="259">
        <f>BM47+BM51</f>
        <v>180</v>
      </c>
      <c r="BN68" s="259"/>
      <c r="BO68" s="259"/>
      <c r="BP68" s="259">
        <f aca="true" t="shared" si="8" ref="BP68:BV68">BP47+BP51</f>
        <v>108</v>
      </c>
      <c r="BQ68" s="259"/>
      <c r="BR68" s="259"/>
      <c r="BS68" s="259">
        <f t="shared" si="8"/>
        <v>72</v>
      </c>
      <c r="BT68" s="259"/>
      <c r="BU68" s="259"/>
      <c r="BV68" s="259">
        <f t="shared" si="8"/>
        <v>108</v>
      </c>
      <c r="BW68" s="259"/>
      <c r="BX68" s="259"/>
      <c r="BY68" s="108">
        <f>BY51</f>
        <v>252</v>
      </c>
      <c r="BZ68" s="111"/>
      <c r="CA68" s="20"/>
    </row>
    <row r="69" spans="1:79" s="4" customFormat="1" ht="21.75" customHeight="1">
      <c r="A69" s="349" t="s">
        <v>23</v>
      </c>
      <c r="B69" s="349"/>
      <c r="C69" s="349"/>
      <c r="D69" s="349"/>
      <c r="E69" s="349"/>
      <c r="F69" s="391" t="s">
        <v>83</v>
      </c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46"/>
      <c r="AG69" s="101"/>
      <c r="AH69" s="101"/>
      <c r="AI69" s="101"/>
      <c r="AJ69" s="259">
        <f>AJ48+AJ52</f>
        <v>684</v>
      </c>
      <c r="AK69" s="259"/>
      <c r="AL69" s="259"/>
      <c r="AM69" s="259">
        <f>AM48+AM52</f>
        <v>0</v>
      </c>
      <c r="AN69" s="259"/>
      <c r="AO69" s="259"/>
      <c r="AP69" s="259">
        <f>AP48+AP52</f>
        <v>0</v>
      </c>
      <c r="AQ69" s="259"/>
      <c r="AR69" s="259"/>
      <c r="AS69" s="259">
        <f>AS48+AS52</f>
        <v>0</v>
      </c>
      <c r="AT69" s="259"/>
      <c r="AU69" s="259"/>
      <c r="AV69" s="259">
        <f>AV48+AV52</f>
        <v>684</v>
      </c>
      <c r="AW69" s="259"/>
      <c r="AX69" s="259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259">
        <f>BJ48+BJ52</f>
        <v>0</v>
      </c>
      <c r="BK69" s="259"/>
      <c r="BL69" s="259"/>
      <c r="BM69" s="259">
        <f>BM48+BM52</f>
        <v>0</v>
      </c>
      <c r="BN69" s="259"/>
      <c r="BO69" s="259"/>
      <c r="BP69" s="259">
        <f>BP48+BP52</f>
        <v>0</v>
      </c>
      <c r="BQ69" s="259"/>
      <c r="BR69" s="259"/>
      <c r="BS69" s="259">
        <f>BS48+BS52</f>
        <v>180</v>
      </c>
      <c r="BT69" s="259"/>
      <c r="BU69" s="259"/>
      <c r="BV69" s="259">
        <f>BV48+BV52</f>
        <v>0</v>
      </c>
      <c r="BW69" s="259"/>
      <c r="BX69" s="259"/>
      <c r="BY69" s="108"/>
      <c r="BZ69" s="109">
        <v>504</v>
      </c>
      <c r="CA69" s="20"/>
    </row>
    <row r="70" spans="1:79" s="4" customFormat="1" ht="21.75" customHeight="1" thickBot="1">
      <c r="A70" s="349"/>
      <c r="B70" s="349"/>
      <c r="C70" s="349"/>
      <c r="D70" s="349"/>
      <c r="E70" s="349"/>
      <c r="F70" s="391" t="s">
        <v>19</v>
      </c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46"/>
      <c r="AG70" s="101"/>
      <c r="AH70" s="101"/>
      <c r="AI70" s="101"/>
      <c r="AJ70" s="259">
        <f>AJ67+AJ68+AJ69</f>
        <v>5582</v>
      </c>
      <c r="AK70" s="259"/>
      <c r="AL70" s="259"/>
      <c r="AM70" s="259">
        <f>AM67+AM68+AM69</f>
        <v>0</v>
      </c>
      <c r="AN70" s="259"/>
      <c r="AO70" s="259"/>
      <c r="AP70" s="259">
        <f>AP67+AP68+AP69</f>
        <v>1406</v>
      </c>
      <c r="AQ70" s="259"/>
      <c r="AR70" s="259"/>
      <c r="AS70" s="259">
        <f>AS67+AS68+AS69</f>
        <v>0</v>
      </c>
      <c r="AT70" s="259"/>
      <c r="AU70" s="259"/>
      <c r="AV70" s="259">
        <f>AV67+AV68+AV69</f>
        <v>4176</v>
      </c>
      <c r="AW70" s="259"/>
      <c r="AX70" s="259"/>
      <c r="AY70" s="301"/>
      <c r="AZ70" s="301"/>
      <c r="BA70" s="301"/>
      <c r="BB70" s="301"/>
      <c r="BC70" s="301"/>
      <c r="BD70" s="301"/>
      <c r="BE70" s="301"/>
      <c r="BF70" s="301"/>
      <c r="BG70" s="301"/>
      <c r="BH70" s="301"/>
      <c r="BI70" s="301"/>
      <c r="BJ70" s="259">
        <f>BJ67+BJ68+BJ69</f>
        <v>612</v>
      </c>
      <c r="BK70" s="259"/>
      <c r="BL70" s="259"/>
      <c r="BM70" s="259">
        <f>BM67+BM68+BM69</f>
        <v>828</v>
      </c>
      <c r="BN70" s="259"/>
      <c r="BO70" s="259"/>
      <c r="BP70" s="259">
        <f>BP67+BP68+BP69</f>
        <v>612</v>
      </c>
      <c r="BQ70" s="259"/>
      <c r="BR70" s="259"/>
      <c r="BS70" s="259">
        <f>BS67+BS68+BS69</f>
        <v>792</v>
      </c>
      <c r="BT70" s="259"/>
      <c r="BU70" s="259"/>
      <c r="BV70" s="259">
        <f>BV67+BV68+BV69</f>
        <v>576</v>
      </c>
      <c r="BW70" s="259"/>
      <c r="BX70" s="259"/>
      <c r="BY70" s="108">
        <v>252</v>
      </c>
      <c r="BZ70" s="109">
        <v>504</v>
      </c>
      <c r="CA70" s="20"/>
    </row>
    <row r="71" spans="1:171" s="36" customFormat="1" ht="23.25" customHeight="1" thickBot="1">
      <c r="A71" s="349" t="s">
        <v>24</v>
      </c>
      <c r="B71" s="349"/>
      <c r="C71" s="349"/>
      <c r="D71" s="349"/>
      <c r="E71" s="349"/>
      <c r="F71" s="391" t="s">
        <v>27</v>
      </c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46"/>
      <c r="AG71" s="101"/>
      <c r="AH71" s="101"/>
      <c r="AI71" s="101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301"/>
      <c r="AW71" s="301"/>
      <c r="AX71" s="301"/>
      <c r="AY71" s="301"/>
      <c r="AZ71" s="301"/>
      <c r="BA71" s="301"/>
      <c r="BB71" s="301"/>
      <c r="BC71" s="301"/>
      <c r="BD71" s="301"/>
      <c r="BE71" s="301"/>
      <c r="BF71" s="301"/>
      <c r="BG71" s="301"/>
      <c r="BH71" s="301"/>
      <c r="BI71" s="301"/>
      <c r="BJ71" s="301"/>
      <c r="BK71" s="301"/>
      <c r="BL71" s="301"/>
      <c r="BM71" s="301"/>
      <c r="BN71" s="301"/>
      <c r="BO71" s="301"/>
      <c r="BP71" s="301"/>
      <c r="BQ71" s="301"/>
      <c r="BR71" s="301"/>
      <c r="BS71" s="301"/>
      <c r="BT71" s="301"/>
      <c r="BU71" s="301"/>
      <c r="BV71" s="301"/>
      <c r="BW71" s="301"/>
      <c r="BX71" s="301"/>
      <c r="BY71" s="108"/>
      <c r="BZ71" s="109"/>
      <c r="CA71" s="20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</row>
    <row r="72" spans="1:79" ht="32.25" customHeight="1">
      <c r="A72" s="249" t="s">
        <v>288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0"/>
      <c r="AV72" s="252" t="s">
        <v>9</v>
      </c>
      <c r="AW72" s="252"/>
      <c r="AX72" s="252"/>
      <c r="AY72" s="258" t="s">
        <v>21</v>
      </c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42">
        <v>13</v>
      </c>
      <c r="BK72" s="242"/>
      <c r="BL72" s="242"/>
      <c r="BM72" s="242">
        <v>15</v>
      </c>
      <c r="BN72" s="242"/>
      <c r="BO72" s="242"/>
      <c r="BP72" s="242">
        <v>12</v>
      </c>
      <c r="BQ72" s="242"/>
      <c r="BR72" s="242"/>
      <c r="BS72" s="242">
        <v>12</v>
      </c>
      <c r="BT72" s="242"/>
      <c r="BU72" s="242"/>
      <c r="BV72" s="242">
        <v>11</v>
      </c>
      <c r="BW72" s="242"/>
      <c r="BX72" s="242"/>
      <c r="BY72" s="112">
        <v>0</v>
      </c>
      <c r="BZ72" s="112">
        <v>0</v>
      </c>
      <c r="CA72" s="20"/>
    </row>
    <row r="73" spans="1:79" ht="32.25" customHeight="1">
      <c r="A73" s="249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2"/>
      <c r="AW73" s="252"/>
      <c r="AX73" s="252"/>
      <c r="AY73" s="243" t="s">
        <v>15</v>
      </c>
      <c r="AZ73" s="244"/>
      <c r="BA73" s="244"/>
      <c r="BB73" s="244"/>
      <c r="BC73" s="244"/>
      <c r="BD73" s="244"/>
      <c r="BE73" s="244"/>
      <c r="BF73" s="244"/>
      <c r="BG73" s="244"/>
      <c r="BH73" s="244"/>
      <c r="BI73" s="245"/>
      <c r="BJ73" s="242">
        <f>BJ47+BJ51</f>
        <v>0</v>
      </c>
      <c r="BK73" s="242"/>
      <c r="BL73" s="242"/>
      <c r="BM73" s="242">
        <f>BM47+BM51</f>
        <v>180</v>
      </c>
      <c r="BN73" s="242"/>
      <c r="BO73" s="242"/>
      <c r="BP73" s="242">
        <f>BP47+BP51</f>
        <v>108</v>
      </c>
      <c r="BQ73" s="242"/>
      <c r="BR73" s="242"/>
      <c r="BS73" s="242">
        <f>BS47+BS51</f>
        <v>72</v>
      </c>
      <c r="BT73" s="242"/>
      <c r="BU73" s="242"/>
      <c r="BV73" s="242">
        <f>BV47+BV51</f>
        <v>108</v>
      </c>
      <c r="BW73" s="242"/>
      <c r="BX73" s="242"/>
      <c r="BY73" s="112">
        <v>252</v>
      </c>
      <c r="BZ73" s="112">
        <v>0</v>
      </c>
      <c r="CA73" s="20"/>
    </row>
    <row r="74" spans="1:79" ht="32.25" customHeight="1">
      <c r="A74" s="249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2"/>
      <c r="AW74" s="252"/>
      <c r="AX74" s="252"/>
      <c r="AY74" s="243" t="s">
        <v>83</v>
      </c>
      <c r="AZ74" s="244"/>
      <c r="BA74" s="244"/>
      <c r="BB74" s="244"/>
      <c r="BC74" s="244"/>
      <c r="BD74" s="244"/>
      <c r="BE74" s="244"/>
      <c r="BF74" s="244"/>
      <c r="BG74" s="244"/>
      <c r="BH74" s="244"/>
      <c r="BI74" s="245"/>
      <c r="BJ74" s="242">
        <v>0</v>
      </c>
      <c r="BK74" s="242"/>
      <c r="BL74" s="242"/>
      <c r="BM74" s="242">
        <v>108</v>
      </c>
      <c r="BN74" s="242"/>
      <c r="BO74" s="242"/>
      <c r="BP74" s="242">
        <v>0</v>
      </c>
      <c r="BQ74" s="242"/>
      <c r="BR74" s="242"/>
      <c r="BS74" s="242">
        <v>180</v>
      </c>
      <c r="BT74" s="242"/>
      <c r="BU74" s="242"/>
      <c r="BV74" s="242">
        <v>0</v>
      </c>
      <c r="BW74" s="242"/>
      <c r="BX74" s="242"/>
      <c r="BY74" s="112">
        <v>0</v>
      </c>
      <c r="BZ74" s="112">
        <v>504</v>
      </c>
      <c r="CA74" s="20"/>
    </row>
    <row r="75" spans="1:79" ht="18" customHeight="1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  <c r="AN75" s="250"/>
      <c r="AO75" s="250"/>
      <c r="AP75" s="250"/>
      <c r="AQ75" s="250"/>
      <c r="AR75" s="250"/>
      <c r="AS75" s="250"/>
      <c r="AT75" s="250"/>
      <c r="AU75" s="250"/>
      <c r="AV75" s="252"/>
      <c r="AW75" s="252"/>
      <c r="AX75" s="252"/>
      <c r="AY75" s="251" t="s">
        <v>4</v>
      </c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42">
        <v>0</v>
      </c>
      <c r="BK75" s="242"/>
      <c r="BL75" s="242"/>
      <c r="BM75" s="242">
        <v>2</v>
      </c>
      <c r="BN75" s="242"/>
      <c r="BO75" s="242"/>
      <c r="BP75" s="242">
        <v>0</v>
      </c>
      <c r="BQ75" s="242"/>
      <c r="BR75" s="242"/>
      <c r="BS75" s="242">
        <v>6</v>
      </c>
      <c r="BT75" s="242"/>
      <c r="BU75" s="242"/>
      <c r="BV75" s="242">
        <v>2</v>
      </c>
      <c r="BW75" s="242"/>
      <c r="BX75" s="242"/>
      <c r="BY75" s="112">
        <v>0</v>
      </c>
      <c r="BZ75" s="112">
        <v>1</v>
      </c>
      <c r="CA75" s="20"/>
    </row>
    <row r="76" spans="1:79" ht="18.75" customHeight="1">
      <c r="A76" s="250"/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/>
      <c r="AV76" s="252"/>
      <c r="AW76" s="252"/>
      <c r="AX76" s="252"/>
      <c r="AY76" s="251" t="s">
        <v>20</v>
      </c>
      <c r="AZ76" s="251"/>
      <c r="BA76" s="251"/>
      <c r="BB76" s="251"/>
      <c r="BC76" s="251"/>
      <c r="BD76" s="251"/>
      <c r="BE76" s="251"/>
      <c r="BF76" s="251"/>
      <c r="BG76" s="251"/>
      <c r="BH76" s="251"/>
      <c r="BI76" s="251"/>
      <c r="BJ76" s="242">
        <v>3</v>
      </c>
      <c r="BK76" s="242"/>
      <c r="BL76" s="242"/>
      <c r="BM76" s="242">
        <v>6</v>
      </c>
      <c r="BN76" s="242"/>
      <c r="BO76" s="242"/>
      <c r="BP76" s="242">
        <v>2</v>
      </c>
      <c r="BQ76" s="242"/>
      <c r="BR76" s="242"/>
      <c r="BS76" s="242">
        <v>5</v>
      </c>
      <c r="BT76" s="242"/>
      <c r="BU76" s="242"/>
      <c r="BV76" s="242">
        <v>6</v>
      </c>
      <c r="BW76" s="242"/>
      <c r="BX76" s="242"/>
      <c r="BY76" s="112">
        <v>0</v>
      </c>
      <c r="BZ76" s="112">
        <v>0</v>
      </c>
      <c r="CA76" s="20"/>
    </row>
    <row r="77" spans="1:79" ht="18.75" customHeight="1">
      <c r="A77" s="250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/>
      <c r="AV77" s="252"/>
      <c r="AW77" s="252"/>
      <c r="AX77" s="252"/>
      <c r="AY77" s="251" t="s">
        <v>5</v>
      </c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42">
        <v>0</v>
      </c>
      <c r="BK77" s="242"/>
      <c r="BL77" s="242"/>
      <c r="BM77" s="242">
        <v>1</v>
      </c>
      <c r="BN77" s="242"/>
      <c r="BO77" s="242"/>
      <c r="BP77" s="242">
        <v>1</v>
      </c>
      <c r="BQ77" s="242"/>
      <c r="BR77" s="242"/>
      <c r="BS77" s="242">
        <v>2</v>
      </c>
      <c r="BT77" s="242"/>
      <c r="BU77" s="242"/>
      <c r="BV77" s="242">
        <v>0</v>
      </c>
      <c r="BW77" s="242"/>
      <c r="BX77" s="242"/>
      <c r="BY77" s="112">
        <v>1</v>
      </c>
      <c r="BZ77" s="112">
        <v>2</v>
      </c>
      <c r="CA77" s="20"/>
    </row>
    <row r="78" ht="15.75">
      <c r="CA78" s="20"/>
    </row>
    <row r="79" spans="48:50" s="21" customFormat="1" ht="20.25">
      <c r="AV79" s="23"/>
      <c r="AW79" s="23"/>
      <c r="AX79" s="23"/>
    </row>
    <row r="85" ht="20.25">
      <c r="BA85" s="21"/>
    </row>
  </sheetData>
  <sheetProtection/>
  <mergeCells count="885">
    <mergeCell ref="AJ69:AL69"/>
    <mergeCell ref="AM69:AO69"/>
    <mergeCell ref="AP69:AR69"/>
    <mergeCell ref="AS69:AU69"/>
    <mergeCell ref="AJ68:AL68"/>
    <mergeCell ref="BJ38:BL38"/>
    <mergeCell ref="AJ58:AO58"/>
    <mergeCell ref="AJ43:AO43"/>
    <mergeCell ref="AJ41:AL41"/>
    <mergeCell ref="AM41:AO41"/>
    <mergeCell ref="BM38:BO38"/>
    <mergeCell ref="BP38:BR38"/>
    <mergeCell ref="BS38:BU38"/>
    <mergeCell ref="AY38:BA38"/>
    <mergeCell ref="AJ67:AL67"/>
    <mergeCell ref="AM67:AO67"/>
    <mergeCell ref="AP67:AR67"/>
    <mergeCell ref="AS67:AU67"/>
    <mergeCell ref="BB38:BI38"/>
    <mergeCell ref="BJ48:BL48"/>
    <mergeCell ref="BJ37:BL37"/>
    <mergeCell ref="A36:E36"/>
    <mergeCell ref="F36:AF36"/>
    <mergeCell ref="BV38:BX38"/>
    <mergeCell ref="BM37:BO37"/>
    <mergeCell ref="BP37:BR37"/>
    <mergeCell ref="BV37:BX37"/>
    <mergeCell ref="A38:E38"/>
    <mergeCell ref="F38:AF38"/>
    <mergeCell ref="BB37:BI37"/>
    <mergeCell ref="A33:E33"/>
    <mergeCell ref="A31:E31"/>
    <mergeCell ref="A32:E32"/>
    <mergeCell ref="BV36:BX36"/>
    <mergeCell ref="A37:E37"/>
    <mergeCell ref="F37:AF37"/>
    <mergeCell ref="AP37:AU37"/>
    <mergeCell ref="AV37:AX37"/>
    <mergeCell ref="AY37:BA37"/>
    <mergeCell ref="BS37:BU37"/>
    <mergeCell ref="BB36:BI36"/>
    <mergeCell ref="BJ36:BL36"/>
    <mergeCell ref="F5:AF5"/>
    <mergeCell ref="F18:AF18"/>
    <mergeCell ref="F33:AF33"/>
    <mergeCell ref="F28:AF28"/>
    <mergeCell ref="F29:AF29"/>
    <mergeCell ref="AS28:AU28"/>
    <mergeCell ref="BB31:BI31"/>
    <mergeCell ref="AY36:BA36"/>
    <mergeCell ref="AG2:AI2"/>
    <mergeCell ref="AG3:AG4"/>
    <mergeCell ref="AH3:AH4"/>
    <mergeCell ref="AI3:AI4"/>
    <mergeCell ref="AV36:AX36"/>
    <mergeCell ref="AV25:AX25"/>
    <mergeCell ref="AP22:AU22"/>
    <mergeCell ref="AJ24:AO24"/>
    <mergeCell ref="AV23:AX23"/>
    <mergeCell ref="AJ33:AO33"/>
    <mergeCell ref="A70:E70"/>
    <mergeCell ref="AY77:BI77"/>
    <mergeCell ref="BJ77:BL77"/>
    <mergeCell ref="BM77:BO77"/>
    <mergeCell ref="AV62:AX62"/>
    <mergeCell ref="AP59:AU59"/>
    <mergeCell ref="AP62:AU62"/>
    <mergeCell ref="AV59:AX59"/>
    <mergeCell ref="F70:AF70"/>
    <mergeCell ref="AV70:AX70"/>
    <mergeCell ref="BS42:BU42"/>
    <mergeCell ref="BP45:BR45"/>
    <mergeCell ref="BV77:BX77"/>
    <mergeCell ref="A48:E48"/>
    <mergeCell ref="F48:AF48"/>
    <mergeCell ref="AJ48:AO48"/>
    <mergeCell ref="AP48:AU48"/>
    <mergeCell ref="AV48:AX48"/>
    <mergeCell ref="AY48:BA48"/>
    <mergeCell ref="BB48:BI48"/>
    <mergeCell ref="AJ55:AO55"/>
    <mergeCell ref="AJ38:AO38"/>
    <mergeCell ref="BV60:BX60"/>
    <mergeCell ref="AP61:AU61"/>
    <mergeCell ref="AJ49:AL49"/>
    <mergeCell ref="AM49:AO49"/>
    <mergeCell ref="AP49:AR49"/>
    <mergeCell ref="AS49:AU49"/>
    <mergeCell ref="AJ50:AO50"/>
    <mergeCell ref="AJ52:AO52"/>
    <mergeCell ref="AP50:AU50"/>
    <mergeCell ref="AJ51:AO51"/>
    <mergeCell ref="AV63:AX63"/>
    <mergeCell ref="AJ59:AO59"/>
    <mergeCell ref="AJ62:AO62"/>
    <mergeCell ref="AP63:AU63"/>
    <mergeCell ref="AP60:AU60"/>
    <mergeCell ref="AJ61:AO61"/>
    <mergeCell ref="AV61:AX61"/>
    <mergeCell ref="AV51:AX51"/>
    <mergeCell ref="BJ54:BL54"/>
    <mergeCell ref="BV59:BX59"/>
    <mergeCell ref="BV58:BX58"/>
    <mergeCell ref="BV56:BX56"/>
    <mergeCell ref="AJ53:AO53"/>
    <mergeCell ref="AY57:BA57"/>
    <mergeCell ref="AY56:BA56"/>
    <mergeCell ref="AY54:BA54"/>
    <mergeCell ref="AV57:AX57"/>
    <mergeCell ref="AJ54:AO54"/>
    <mergeCell ref="BV53:BX53"/>
    <mergeCell ref="BS53:BU53"/>
    <mergeCell ref="BP53:BR53"/>
    <mergeCell ref="BV54:BX54"/>
    <mergeCell ref="BV57:BX57"/>
    <mergeCell ref="BP57:BR57"/>
    <mergeCell ref="BV55:BX55"/>
    <mergeCell ref="BP56:BR56"/>
    <mergeCell ref="BP55:BR55"/>
    <mergeCell ref="BP54:BR54"/>
    <mergeCell ref="BJ52:BL52"/>
    <mergeCell ref="AV64:AX64"/>
    <mergeCell ref="BS55:BU55"/>
    <mergeCell ref="AY64:BA64"/>
    <mergeCell ref="AV54:AX54"/>
    <mergeCell ref="AV53:AX53"/>
    <mergeCell ref="BJ57:BL57"/>
    <mergeCell ref="AY52:BA52"/>
    <mergeCell ref="BP58:BR58"/>
    <mergeCell ref="BS54:BU54"/>
    <mergeCell ref="AY70:BA70"/>
    <mergeCell ref="AP64:AU64"/>
    <mergeCell ref="AV65:AX65"/>
    <mergeCell ref="AV67:AX67"/>
    <mergeCell ref="BM57:BO57"/>
    <mergeCell ref="BM54:BO54"/>
    <mergeCell ref="BB54:BI54"/>
    <mergeCell ref="AP54:AU54"/>
    <mergeCell ref="BM58:BO58"/>
    <mergeCell ref="BJ59:BL59"/>
    <mergeCell ref="BS56:BU56"/>
    <mergeCell ref="BS57:BU57"/>
    <mergeCell ref="BS58:BU58"/>
    <mergeCell ref="AP51:AU51"/>
    <mergeCell ref="AP52:AU52"/>
    <mergeCell ref="AY51:BA51"/>
    <mergeCell ref="BP52:BR52"/>
    <mergeCell ref="BB52:BI52"/>
    <mergeCell ref="AP57:AU57"/>
    <mergeCell ref="AP55:AU55"/>
    <mergeCell ref="BV52:BX52"/>
    <mergeCell ref="BS50:BU50"/>
    <mergeCell ref="BV51:BX51"/>
    <mergeCell ref="BB70:BI70"/>
    <mergeCell ref="BJ70:BL70"/>
    <mergeCell ref="BM70:BO70"/>
    <mergeCell ref="BP70:BR70"/>
    <mergeCell ref="BS70:BU70"/>
    <mergeCell ref="BS52:BU52"/>
    <mergeCell ref="BP60:BR60"/>
    <mergeCell ref="BV43:BX43"/>
    <mergeCell ref="BV41:BX41"/>
    <mergeCell ref="BS51:BU51"/>
    <mergeCell ref="BJ51:BL51"/>
    <mergeCell ref="BM50:BO50"/>
    <mergeCell ref="BJ49:BL49"/>
    <mergeCell ref="BV50:BX50"/>
    <mergeCell ref="BP48:BR48"/>
    <mergeCell ref="BS48:BU48"/>
    <mergeCell ref="BV48:BX48"/>
    <mergeCell ref="BS40:BU40"/>
    <mergeCell ref="BS36:BU36"/>
    <mergeCell ref="BV33:BX33"/>
    <mergeCell ref="BS33:BU33"/>
    <mergeCell ref="BS39:BU39"/>
    <mergeCell ref="BM48:BO48"/>
    <mergeCell ref="BS43:BU43"/>
    <mergeCell ref="BP43:BR43"/>
    <mergeCell ref="BS41:BU41"/>
    <mergeCell ref="BP42:BR42"/>
    <mergeCell ref="BM13:BO13"/>
    <mergeCell ref="BP15:BR15"/>
    <mergeCell ref="BP35:BR35"/>
    <mergeCell ref="BP41:BR41"/>
    <mergeCell ref="BP39:BR39"/>
    <mergeCell ref="BP40:BR40"/>
    <mergeCell ref="BM36:BO36"/>
    <mergeCell ref="BP36:BR36"/>
    <mergeCell ref="BP18:BR18"/>
    <mergeCell ref="BP34:BR34"/>
    <mergeCell ref="BJ14:BL14"/>
    <mergeCell ref="BM14:BO14"/>
    <mergeCell ref="BB19:BI19"/>
    <mergeCell ref="BB16:BI16"/>
    <mergeCell ref="BJ10:BL10"/>
    <mergeCell ref="BP7:BR7"/>
    <mergeCell ref="BM8:BO8"/>
    <mergeCell ref="BM10:BO10"/>
    <mergeCell ref="BM9:BO9"/>
    <mergeCell ref="BM18:BO18"/>
    <mergeCell ref="BJ26:BL26"/>
    <mergeCell ref="BB27:BI27"/>
    <mergeCell ref="BP16:BR16"/>
    <mergeCell ref="BM15:BO15"/>
    <mergeCell ref="BP17:BR17"/>
    <mergeCell ref="BJ17:BL17"/>
    <mergeCell ref="BB20:BI20"/>
    <mergeCell ref="BM20:BO20"/>
    <mergeCell ref="BM16:BO16"/>
    <mergeCell ref="BJ18:BL18"/>
    <mergeCell ref="BV34:BX34"/>
    <mergeCell ref="BB15:BI15"/>
    <mergeCell ref="BJ15:BL15"/>
    <mergeCell ref="BJ16:BL16"/>
    <mergeCell ref="BJ29:BL29"/>
    <mergeCell ref="BJ27:BL27"/>
    <mergeCell ref="BB24:BI24"/>
    <mergeCell ref="BB22:BI22"/>
    <mergeCell ref="BB18:BI18"/>
    <mergeCell ref="BP32:BR32"/>
    <mergeCell ref="AS27:AU27"/>
    <mergeCell ref="AV33:AX33"/>
    <mergeCell ref="AJ26:AO26"/>
    <mergeCell ref="BP8:BR8"/>
    <mergeCell ref="BP9:BR9"/>
    <mergeCell ref="AV24:AX24"/>
    <mergeCell ref="AP25:AU25"/>
    <mergeCell ref="AV22:AX22"/>
    <mergeCell ref="BJ22:BL22"/>
    <mergeCell ref="BJ25:BL25"/>
    <mergeCell ref="AP43:AU43"/>
    <mergeCell ref="AV43:AX43"/>
    <mergeCell ref="AV27:AX27"/>
    <mergeCell ref="AP40:AU40"/>
    <mergeCell ref="AP31:AU31"/>
    <mergeCell ref="AM28:AO28"/>
    <mergeCell ref="AP28:AR28"/>
    <mergeCell ref="AP41:AR41"/>
    <mergeCell ref="AS41:AU41"/>
    <mergeCell ref="AP38:AU38"/>
    <mergeCell ref="AP23:AU23"/>
    <mergeCell ref="AJ32:AO32"/>
    <mergeCell ref="AJ30:AO30"/>
    <mergeCell ref="AJ29:AO29"/>
    <mergeCell ref="AP29:AU29"/>
    <mergeCell ref="AP30:AU30"/>
    <mergeCell ref="AJ25:AO25"/>
    <mergeCell ref="AP26:AU26"/>
    <mergeCell ref="AP24:AU24"/>
    <mergeCell ref="AP27:AR27"/>
    <mergeCell ref="AJ22:AO22"/>
    <mergeCell ref="AJ23:AO23"/>
    <mergeCell ref="BB21:BI21"/>
    <mergeCell ref="AJ10:AO10"/>
    <mergeCell ref="AJ19:AO19"/>
    <mergeCell ref="AJ21:AO21"/>
    <mergeCell ref="AJ20:AO20"/>
    <mergeCell ref="AP12:AU12"/>
    <mergeCell ref="AJ12:AO12"/>
    <mergeCell ref="AP14:AU14"/>
    <mergeCell ref="AV5:AX5"/>
    <mergeCell ref="AV17:AX17"/>
    <mergeCell ref="AV7:AX7"/>
    <mergeCell ref="AY6:BA6"/>
    <mergeCell ref="BB7:BI7"/>
    <mergeCell ref="AY5:BA5"/>
    <mergeCell ref="AV6:AX6"/>
    <mergeCell ref="AV12:AX12"/>
    <mergeCell ref="AY9:BA9"/>
    <mergeCell ref="BB9:BI9"/>
    <mergeCell ref="AP10:AU10"/>
    <mergeCell ref="AP18:AU18"/>
    <mergeCell ref="AP15:AU15"/>
    <mergeCell ref="AP16:AU16"/>
    <mergeCell ref="AJ16:AO16"/>
    <mergeCell ref="AJ14:AO14"/>
    <mergeCell ref="AJ15:AO15"/>
    <mergeCell ref="AY16:BA16"/>
    <mergeCell ref="BB10:BI10"/>
    <mergeCell ref="BB17:BI17"/>
    <mergeCell ref="AY14:BA14"/>
    <mergeCell ref="BB14:BI14"/>
    <mergeCell ref="AY15:BA15"/>
    <mergeCell ref="AY10:BA10"/>
    <mergeCell ref="BB11:BI11"/>
    <mergeCell ref="AY11:BA11"/>
    <mergeCell ref="AY19:BA19"/>
    <mergeCell ref="AY20:BA20"/>
    <mergeCell ref="AY21:BA21"/>
    <mergeCell ref="AY13:BA13"/>
    <mergeCell ref="AV18:AX18"/>
    <mergeCell ref="AY18:BA18"/>
    <mergeCell ref="AY17:BA17"/>
    <mergeCell ref="AV19:AX19"/>
    <mergeCell ref="AV21:AX21"/>
    <mergeCell ref="AV14:AX14"/>
    <mergeCell ref="BV30:BX30"/>
    <mergeCell ref="BS30:BU30"/>
    <mergeCell ref="BS32:BU32"/>
    <mergeCell ref="AV26:AX26"/>
    <mergeCell ref="AJ31:AO31"/>
    <mergeCell ref="AV28:AX28"/>
    <mergeCell ref="AJ27:AL27"/>
    <mergeCell ref="AM27:AO27"/>
    <mergeCell ref="AJ28:AL28"/>
    <mergeCell ref="AV32:AX32"/>
    <mergeCell ref="BV35:BX35"/>
    <mergeCell ref="BV42:BX42"/>
    <mergeCell ref="BM52:BO52"/>
    <mergeCell ref="AY25:BA25"/>
    <mergeCell ref="BM45:BO45"/>
    <mergeCell ref="BJ31:BL31"/>
    <mergeCell ref="BJ35:BL35"/>
    <mergeCell ref="AY33:BA33"/>
    <mergeCell ref="BS35:BU35"/>
    <mergeCell ref="BV39:BX39"/>
    <mergeCell ref="BV70:BX70"/>
    <mergeCell ref="AP34:AU34"/>
    <mergeCell ref="AJ39:AO39"/>
    <mergeCell ref="AJ35:AO35"/>
    <mergeCell ref="BM51:BO51"/>
    <mergeCell ref="AJ42:AO42"/>
    <mergeCell ref="AJ34:AO34"/>
    <mergeCell ref="AP42:AU42"/>
    <mergeCell ref="BS34:BU34"/>
    <mergeCell ref="BV40:BX40"/>
    <mergeCell ref="AV39:AX39"/>
    <mergeCell ref="AP33:AU33"/>
    <mergeCell ref="AV29:AX29"/>
    <mergeCell ref="AV30:AX30"/>
    <mergeCell ref="AP36:AU36"/>
    <mergeCell ref="AV38:AX38"/>
    <mergeCell ref="AP35:AU35"/>
    <mergeCell ref="AY39:BA39"/>
    <mergeCell ref="BJ28:BL28"/>
    <mergeCell ref="BB30:BI30"/>
    <mergeCell ref="BB33:BI33"/>
    <mergeCell ref="AP39:AU39"/>
    <mergeCell ref="AP32:AU32"/>
    <mergeCell ref="AV34:AX34"/>
    <mergeCell ref="AV35:AX35"/>
    <mergeCell ref="AV31:AX31"/>
    <mergeCell ref="BJ32:BL32"/>
    <mergeCell ref="BB39:BI39"/>
    <mergeCell ref="BB49:BI49"/>
    <mergeCell ref="AV52:AX52"/>
    <mergeCell ref="AV49:AX49"/>
    <mergeCell ref="AV50:AX50"/>
    <mergeCell ref="BB51:BI51"/>
    <mergeCell ref="BB40:BI40"/>
    <mergeCell ref="AV40:AX40"/>
    <mergeCell ref="BB43:BI43"/>
    <mergeCell ref="AV41:AX41"/>
    <mergeCell ref="AY53:BA53"/>
    <mergeCell ref="BJ53:BL53"/>
    <mergeCell ref="AY55:BA55"/>
    <mergeCell ref="BM56:BO56"/>
    <mergeCell ref="BM55:BO55"/>
    <mergeCell ref="BJ56:BL56"/>
    <mergeCell ref="BJ55:BL55"/>
    <mergeCell ref="BB55:BI55"/>
    <mergeCell ref="BB53:BI53"/>
    <mergeCell ref="BB56:BI56"/>
    <mergeCell ref="BM53:BO53"/>
    <mergeCell ref="AY62:BA62"/>
    <mergeCell ref="BB65:BI65"/>
    <mergeCell ref="BB62:BI62"/>
    <mergeCell ref="BB57:BI57"/>
    <mergeCell ref="BJ60:BL60"/>
    <mergeCell ref="BJ63:BL63"/>
    <mergeCell ref="AY58:BA58"/>
    <mergeCell ref="BJ61:BL61"/>
    <mergeCell ref="BM60:BO60"/>
    <mergeCell ref="AP53:AU53"/>
    <mergeCell ref="AV55:AX55"/>
    <mergeCell ref="AV56:AX56"/>
    <mergeCell ref="AV58:AX58"/>
    <mergeCell ref="AV60:AX60"/>
    <mergeCell ref="AP56:AU56"/>
    <mergeCell ref="AP58:AU58"/>
    <mergeCell ref="BS69:BU69"/>
    <mergeCell ref="AY63:BA63"/>
    <mergeCell ref="AY59:BA59"/>
    <mergeCell ref="AY68:BA68"/>
    <mergeCell ref="AY61:BA61"/>
    <mergeCell ref="AY60:BA60"/>
    <mergeCell ref="BB60:BI60"/>
    <mergeCell ref="BB61:BI61"/>
    <mergeCell ref="AY66:BA66"/>
    <mergeCell ref="BB66:BI66"/>
    <mergeCell ref="BB63:BI63"/>
    <mergeCell ref="AY65:BA65"/>
    <mergeCell ref="BM61:BO61"/>
    <mergeCell ref="BS65:BU65"/>
    <mergeCell ref="BM65:BO65"/>
    <mergeCell ref="BP64:BR64"/>
    <mergeCell ref="BP63:BR63"/>
    <mergeCell ref="BP61:BR61"/>
    <mergeCell ref="BP62:BR62"/>
    <mergeCell ref="BS64:BU64"/>
    <mergeCell ref="BB58:BI58"/>
    <mergeCell ref="BM63:BO63"/>
    <mergeCell ref="BM59:BO59"/>
    <mergeCell ref="BB59:BI59"/>
    <mergeCell ref="BJ58:BL58"/>
    <mergeCell ref="BV64:BX64"/>
    <mergeCell ref="BV62:BX62"/>
    <mergeCell ref="BV61:BX61"/>
    <mergeCell ref="BS62:BU62"/>
    <mergeCell ref="BS61:BU61"/>
    <mergeCell ref="BJ71:BL71"/>
    <mergeCell ref="BM68:BO68"/>
    <mergeCell ref="BP59:BR59"/>
    <mergeCell ref="BS59:BU59"/>
    <mergeCell ref="BV65:BX65"/>
    <mergeCell ref="BB64:BI64"/>
    <mergeCell ref="BJ62:BL62"/>
    <mergeCell ref="BM62:BO62"/>
    <mergeCell ref="BS63:BU63"/>
    <mergeCell ref="BV63:BX63"/>
    <mergeCell ref="BJ67:BL67"/>
    <mergeCell ref="BM66:BO66"/>
    <mergeCell ref="AP65:AU65"/>
    <mergeCell ref="BM67:BO67"/>
    <mergeCell ref="BJ68:BL68"/>
    <mergeCell ref="BB67:BI67"/>
    <mergeCell ref="BJ66:BL66"/>
    <mergeCell ref="AV66:AX66"/>
    <mergeCell ref="AP66:AU66"/>
    <mergeCell ref="BJ65:BL65"/>
    <mergeCell ref="BV66:BX66"/>
    <mergeCell ref="BJ69:BL69"/>
    <mergeCell ref="BS71:BU71"/>
    <mergeCell ref="BP71:BR71"/>
    <mergeCell ref="BP67:BR67"/>
    <mergeCell ref="AV68:AX68"/>
    <mergeCell ref="AY67:BA67"/>
    <mergeCell ref="AY69:BA69"/>
    <mergeCell ref="BS66:BU66"/>
    <mergeCell ref="BS67:BU67"/>
    <mergeCell ref="BV67:BX67"/>
    <mergeCell ref="BV69:BX69"/>
    <mergeCell ref="BV71:BX71"/>
    <mergeCell ref="BV68:BX68"/>
    <mergeCell ref="AV71:AX71"/>
    <mergeCell ref="BB68:BI68"/>
    <mergeCell ref="AY71:BA71"/>
    <mergeCell ref="BM71:BO71"/>
    <mergeCell ref="BB69:BI69"/>
    <mergeCell ref="BB71:BI71"/>
    <mergeCell ref="AJ71:AO71"/>
    <mergeCell ref="AV69:AX69"/>
    <mergeCell ref="AP71:AU71"/>
    <mergeCell ref="AM68:AO68"/>
    <mergeCell ref="AP68:AR68"/>
    <mergeCell ref="AS68:AU68"/>
    <mergeCell ref="AJ70:AL70"/>
    <mergeCell ref="AM70:AO70"/>
    <mergeCell ref="AP70:AR70"/>
    <mergeCell ref="AS70:AU70"/>
    <mergeCell ref="AJ66:AO66"/>
    <mergeCell ref="AJ63:AO63"/>
    <mergeCell ref="AJ65:AO65"/>
    <mergeCell ref="AJ64:AO64"/>
    <mergeCell ref="AJ60:AO60"/>
    <mergeCell ref="F55:AF55"/>
    <mergeCell ref="F56:AF56"/>
    <mergeCell ref="F61:AF61"/>
    <mergeCell ref="F57:AF57"/>
    <mergeCell ref="F60:AF60"/>
    <mergeCell ref="A56:E56"/>
    <mergeCell ref="A64:E64"/>
    <mergeCell ref="A58:E58"/>
    <mergeCell ref="A60:E60"/>
    <mergeCell ref="F62:AF62"/>
    <mergeCell ref="F58:AF58"/>
    <mergeCell ref="A61:E61"/>
    <mergeCell ref="F59:AF59"/>
    <mergeCell ref="A59:E59"/>
    <mergeCell ref="A55:E55"/>
    <mergeCell ref="AJ56:AO56"/>
    <mergeCell ref="AJ57:AO57"/>
    <mergeCell ref="A49:E49"/>
    <mergeCell ref="A71:E71"/>
    <mergeCell ref="F71:AF71"/>
    <mergeCell ref="A53:E53"/>
    <mergeCell ref="F63:AF63"/>
    <mergeCell ref="A69:E69"/>
    <mergeCell ref="F69:AF69"/>
    <mergeCell ref="F67:AF67"/>
    <mergeCell ref="F66:AF66"/>
    <mergeCell ref="F64:AF64"/>
    <mergeCell ref="F68:AF68"/>
    <mergeCell ref="A68:E68"/>
    <mergeCell ref="A67:E67"/>
    <mergeCell ref="F65:AF65"/>
    <mergeCell ref="A54:E54"/>
    <mergeCell ref="A57:E57"/>
    <mergeCell ref="A66:E66"/>
    <mergeCell ref="A17:E17"/>
    <mergeCell ref="A22:E22"/>
    <mergeCell ref="A65:E65"/>
    <mergeCell ref="A63:E63"/>
    <mergeCell ref="A62:E62"/>
    <mergeCell ref="A19:E19"/>
    <mergeCell ref="A35:E35"/>
    <mergeCell ref="F53:AF53"/>
    <mergeCell ref="F54:AF54"/>
    <mergeCell ref="F23:AF23"/>
    <mergeCell ref="A24:E24"/>
    <mergeCell ref="F24:AF24"/>
    <mergeCell ref="F20:AF20"/>
    <mergeCell ref="A23:E23"/>
    <mergeCell ref="F21:AF21"/>
    <mergeCell ref="A25:E25"/>
    <mergeCell ref="A46:E46"/>
    <mergeCell ref="A30:E30"/>
    <mergeCell ref="A29:E29"/>
    <mergeCell ref="F25:AF25"/>
    <mergeCell ref="F31:AF31"/>
    <mergeCell ref="F32:AF32"/>
    <mergeCell ref="F27:AF27"/>
    <mergeCell ref="F30:AF30"/>
    <mergeCell ref="A28:E28"/>
    <mergeCell ref="A27:E27"/>
    <mergeCell ref="F6:AF6"/>
    <mergeCell ref="F26:S26"/>
    <mergeCell ref="F22:AF22"/>
    <mergeCell ref="F19:AF19"/>
    <mergeCell ref="F14:AF14"/>
    <mergeCell ref="F16:AF16"/>
    <mergeCell ref="F7:AF7"/>
    <mergeCell ref="F17:AF17"/>
    <mergeCell ref="A13:E13"/>
    <mergeCell ref="F15:AF15"/>
    <mergeCell ref="F8:AF8"/>
    <mergeCell ref="A16:E16"/>
    <mergeCell ref="F12:AF12"/>
    <mergeCell ref="F9:AF9"/>
    <mergeCell ref="A15:E15"/>
    <mergeCell ref="A14:E14"/>
    <mergeCell ref="F11:AF11"/>
    <mergeCell ref="F13:AF13"/>
    <mergeCell ref="F49:AF49"/>
    <mergeCell ref="F51:AF51"/>
    <mergeCell ref="F50:AF50"/>
    <mergeCell ref="AJ36:AO36"/>
    <mergeCell ref="F41:AF41"/>
    <mergeCell ref="F42:AF42"/>
    <mergeCell ref="F40:AF40"/>
    <mergeCell ref="AJ37:AO37"/>
    <mergeCell ref="F46:AF46"/>
    <mergeCell ref="AJ47:AO47"/>
    <mergeCell ref="A52:E52"/>
    <mergeCell ref="F52:AF52"/>
    <mergeCell ref="F34:AF34"/>
    <mergeCell ref="F44:AF44"/>
    <mergeCell ref="BJ2:BZ2"/>
    <mergeCell ref="AP5:AU5"/>
    <mergeCell ref="BJ9:BL9"/>
    <mergeCell ref="AP7:AU7"/>
    <mergeCell ref="BV4:BX4"/>
    <mergeCell ref="AV3:AX4"/>
    <mergeCell ref="BS5:BU5"/>
    <mergeCell ref="BV5:BX5"/>
    <mergeCell ref="BP5:BR5"/>
    <mergeCell ref="AJ8:AO8"/>
    <mergeCell ref="AJ9:AO9"/>
    <mergeCell ref="BV7:BX7"/>
    <mergeCell ref="BS7:BU7"/>
    <mergeCell ref="BP6:BR6"/>
    <mergeCell ref="BV6:BX6"/>
    <mergeCell ref="AV9:AX9"/>
    <mergeCell ref="BB5:BI5"/>
    <mergeCell ref="BJ5:BL5"/>
    <mergeCell ref="AY7:BA7"/>
    <mergeCell ref="BJ4:BL4"/>
    <mergeCell ref="BJ3:BO3"/>
    <mergeCell ref="AY3:BI3"/>
    <mergeCell ref="BB4:BI4"/>
    <mergeCell ref="BM4:BO4"/>
    <mergeCell ref="AJ5:AO5"/>
    <mergeCell ref="BV3:BZ3"/>
    <mergeCell ref="BS4:BU4"/>
    <mergeCell ref="A51:E51"/>
    <mergeCell ref="A39:E39"/>
    <mergeCell ref="A50:E50"/>
    <mergeCell ref="A6:E6"/>
    <mergeCell ref="A8:E8"/>
    <mergeCell ref="A10:E10"/>
    <mergeCell ref="A9:E9"/>
    <mergeCell ref="A41:E41"/>
    <mergeCell ref="A47:E47"/>
    <mergeCell ref="A12:E12"/>
    <mergeCell ref="A44:E44"/>
    <mergeCell ref="A21:E21"/>
    <mergeCell ref="F43:AF43"/>
    <mergeCell ref="F47:AF47"/>
    <mergeCell ref="A40:E40"/>
    <mergeCell ref="A26:E26"/>
    <mergeCell ref="A34:E34"/>
    <mergeCell ref="A43:E43"/>
    <mergeCell ref="A42:E42"/>
    <mergeCell ref="F10:AF10"/>
    <mergeCell ref="AJ44:AO44"/>
    <mergeCell ref="F35:AF35"/>
    <mergeCell ref="F39:AF39"/>
    <mergeCell ref="AJ40:AO40"/>
    <mergeCell ref="A11:E11"/>
    <mergeCell ref="A18:E18"/>
    <mergeCell ref="A20:E20"/>
    <mergeCell ref="A1:BY1"/>
    <mergeCell ref="AV2:BI2"/>
    <mergeCell ref="BJ7:BL7"/>
    <mergeCell ref="BM5:BO5"/>
    <mergeCell ref="BP3:BU3"/>
    <mergeCell ref="BP4:BR4"/>
    <mergeCell ref="AJ2:AU2"/>
    <mergeCell ref="A7:E7"/>
    <mergeCell ref="A2:E4"/>
    <mergeCell ref="AP6:AU6"/>
    <mergeCell ref="A5:E5"/>
    <mergeCell ref="AJ7:AO7"/>
    <mergeCell ref="AJ3:AO4"/>
    <mergeCell ref="AJ6:AO6"/>
    <mergeCell ref="AP3:AU4"/>
    <mergeCell ref="BM6:BO6"/>
    <mergeCell ref="BJ6:BL6"/>
    <mergeCell ref="BM7:BO7"/>
    <mergeCell ref="AY4:BA4"/>
    <mergeCell ref="F2:AF4"/>
    <mergeCell ref="BS6:BU6"/>
    <mergeCell ref="AV13:AX13"/>
    <mergeCell ref="AP8:AU8"/>
    <mergeCell ref="BS9:BU9"/>
    <mergeCell ref="BS10:BU10"/>
    <mergeCell ref="BB6:BI6"/>
    <mergeCell ref="AV10:AX10"/>
    <mergeCell ref="AY8:BA8"/>
    <mergeCell ref="AV8:AX8"/>
    <mergeCell ref="BM11:BO11"/>
    <mergeCell ref="AV20:AX20"/>
    <mergeCell ref="AV16:AX16"/>
    <mergeCell ref="AV15:AX15"/>
    <mergeCell ref="AJ18:AO18"/>
    <mergeCell ref="AJ17:AO17"/>
    <mergeCell ref="AP20:AU20"/>
    <mergeCell ref="AP19:AU19"/>
    <mergeCell ref="AP17:AU17"/>
    <mergeCell ref="AP21:AU21"/>
    <mergeCell ref="BJ12:BL12"/>
    <mergeCell ref="BJ11:BL11"/>
    <mergeCell ref="AJ11:AO11"/>
    <mergeCell ref="AJ13:AO13"/>
    <mergeCell ref="BB13:BI13"/>
    <mergeCell ref="AV11:AX11"/>
    <mergeCell ref="AP13:AU13"/>
    <mergeCell ref="AY12:BA12"/>
    <mergeCell ref="BB12:BI12"/>
    <mergeCell ref="BJ13:BL13"/>
    <mergeCell ref="BJ8:BL8"/>
    <mergeCell ref="BV11:BX11"/>
    <mergeCell ref="BV12:BX12"/>
    <mergeCell ref="AP9:AU9"/>
    <mergeCell ref="BB8:BI8"/>
    <mergeCell ref="AP11:AU11"/>
    <mergeCell ref="BM12:BO12"/>
    <mergeCell ref="BV8:BX8"/>
    <mergeCell ref="BV9:BX9"/>
    <mergeCell ref="BV10:BX10"/>
    <mergeCell ref="BP14:BR14"/>
    <mergeCell ref="BP13:BR13"/>
    <mergeCell ref="BS12:BU12"/>
    <mergeCell ref="BP11:BR11"/>
    <mergeCell ref="BP12:BR12"/>
    <mergeCell ref="BV17:BX17"/>
    <mergeCell ref="BS17:BU17"/>
    <mergeCell ref="BV14:BX14"/>
    <mergeCell ref="BS14:BU14"/>
    <mergeCell ref="BV19:BX19"/>
    <mergeCell ref="BV13:BX13"/>
    <mergeCell ref="BV16:BX16"/>
    <mergeCell ref="BV15:BX15"/>
    <mergeCell ref="BS15:BU15"/>
    <mergeCell ref="BS13:BU13"/>
    <mergeCell ref="BS16:BU16"/>
    <mergeCell ref="BS18:BU18"/>
    <mergeCell ref="BM22:BO22"/>
    <mergeCell ref="BS8:BU8"/>
    <mergeCell ref="BP21:BR21"/>
    <mergeCell ref="BP22:BR22"/>
    <mergeCell ref="BM21:BO21"/>
    <mergeCell ref="BM17:BO17"/>
    <mergeCell ref="BP10:BR10"/>
    <mergeCell ref="BS11:BU11"/>
    <mergeCell ref="BJ19:BL19"/>
    <mergeCell ref="BP19:BR19"/>
    <mergeCell ref="BJ20:BL20"/>
    <mergeCell ref="BJ21:BL21"/>
    <mergeCell ref="BP20:BR20"/>
    <mergeCell ref="BM19:BO19"/>
    <mergeCell ref="BS23:BU23"/>
    <mergeCell ref="BS25:BU25"/>
    <mergeCell ref="BV18:BX18"/>
    <mergeCell ref="BV21:BX21"/>
    <mergeCell ref="BS21:BU21"/>
    <mergeCell ref="BV20:BX20"/>
    <mergeCell ref="BV22:BX22"/>
    <mergeCell ref="BS20:BU20"/>
    <mergeCell ref="BS22:BU22"/>
    <mergeCell ref="BS19:BU19"/>
    <mergeCell ref="BP28:BR28"/>
    <mergeCell ref="BV27:BX27"/>
    <mergeCell ref="BS29:BU29"/>
    <mergeCell ref="BM27:BO27"/>
    <mergeCell ref="BS27:BU27"/>
    <mergeCell ref="BS24:BU24"/>
    <mergeCell ref="BP27:BR27"/>
    <mergeCell ref="BS26:BU26"/>
    <mergeCell ref="BP25:BR25"/>
    <mergeCell ref="BP26:BR26"/>
    <mergeCell ref="BP29:BR29"/>
    <mergeCell ref="BP24:BR24"/>
    <mergeCell ref="BV29:BX29"/>
    <mergeCell ref="BS28:BU28"/>
    <mergeCell ref="BP30:BR30"/>
    <mergeCell ref="BM23:BO23"/>
    <mergeCell ref="BV26:BX26"/>
    <mergeCell ref="BV28:BX28"/>
    <mergeCell ref="BV23:BX23"/>
    <mergeCell ref="BV24:BX24"/>
    <mergeCell ref="BM30:BO30"/>
    <mergeCell ref="BM32:BO32"/>
    <mergeCell ref="BV32:BX32"/>
    <mergeCell ref="BM24:BO24"/>
    <mergeCell ref="BV25:BX25"/>
    <mergeCell ref="BM29:BO29"/>
    <mergeCell ref="BM28:BO28"/>
    <mergeCell ref="BS31:BU31"/>
    <mergeCell ref="BP31:BR31"/>
    <mergeCell ref="BV31:BX31"/>
    <mergeCell ref="BM33:BO33"/>
    <mergeCell ref="BJ34:BL34"/>
    <mergeCell ref="BM31:BO31"/>
    <mergeCell ref="BP33:BR33"/>
    <mergeCell ref="BB23:BI23"/>
    <mergeCell ref="BB32:BI32"/>
    <mergeCell ref="BJ33:BL33"/>
    <mergeCell ref="BB26:BI26"/>
    <mergeCell ref="BB28:BI28"/>
    <mergeCell ref="BB29:BI29"/>
    <mergeCell ref="BB25:BI25"/>
    <mergeCell ref="BJ23:BL23"/>
    <mergeCell ref="BP23:BR23"/>
    <mergeCell ref="AY27:BA27"/>
    <mergeCell ref="AY22:BA22"/>
    <mergeCell ref="AY31:BA31"/>
    <mergeCell ref="BJ24:BL24"/>
    <mergeCell ref="BM26:BO26"/>
    <mergeCell ref="BJ30:BL30"/>
    <mergeCell ref="BM25:BO25"/>
    <mergeCell ref="AY32:BA32"/>
    <mergeCell ref="AY29:BA29"/>
    <mergeCell ref="AY28:BA28"/>
    <mergeCell ref="AY30:BA30"/>
    <mergeCell ref="AY23:BA23"/>
    <mergeCell ref="AY24:BA24"/>
    <mergeCell ref="AY26:BA26"/>
    <mergeCell ref="BM34:BO34"/>
    <mergeCell ref="BB34:BI34"/>
    <mergeCell ref="BB42:BI42"/>
    <mergeCell ref="AY41:BA41"/>
    <mergeCell ref="AY42:BA42"/>
    <mergeCell ref="BM42:BO42"/>
    <mergeCell ref="BM41:BO41"/>
    <mergeCell ref="BJ42:BL42"/>
    <mergeCell ref="BJ41:BL41"/>
    <mergeCell ref="BB41:BI41"/>
    <mergeCell ref="BJ44:BL44"/>
    <mergeCell ref="BB35:BI35"/>
    <mergeCell ref="AY35:BA35"/>
    <mergeCell ref="AY34:BA34"/>
    <mergeCell ref="BM40:BO40"/>
    <mergeCell ref="BJ40:BL40"/>
    <mergeCell ref="BM35:BO35"/>
    <mergeCell ref="BJ39:BL39"/>
    <mergeCell ref="BM39:BO39"/>
    <mergeCell ref="AY43:BA43"/>
    <mergeCell ref="BJ43:BL43"/>
    <mergeCell ref="BM44:BO44"/>
    <mergeCell ref="BJ47:BL47"/>
    <mergeCell ref="BB45:BI45"/>
    <mergeCell ref="BJ46:BL46"/>
    <mergeCell ref="AY45:BA45"/>
    <mergeCell ref="BB44:BI44"/>
    <mergeCell ref="AY44:BA44"/>
    <mergeCell ref="BM43:BO43"/>
    <mergeCell ref="AY47:BA47"/>
    <mergeCell ref="AV42:AX42"/>
    <mergeCell ref="AV44:AX44"/>
    <mergeCell ref="AY40:BA40"/>
    <mergeCell ref="AP47:AU47"/>
    <mergeCell ref="AV45:AX45"/>
    <mergeCell ref="BV49:BX49"/>
    <mergeCell ref="BP49:BR49"/>
    <mergeCell ref="AP44:AU44"/>
    <mergeCell ref="AV47:AX47"/>
    <mergeCell ref="BJ45:BL45"/>
    <mergeCell ref="AY50:BA50"/>
    <mergeCell ref="BJ50:BL50"/>
    <mergeCell ref="AY49:BA49"/>
    <mergeCell ref="BM46:BO46"/>
    <mergeCell ref="AY46:BA46"/>
    <mergeCell ref="BB50:BI50"/>
    <mergeCell ref="BM49:BO49"/>
    <mergeCell ref="BB46:BI46"/>
    <mergeCell ref="BM47:BO47"/>
    <mergeCell ref="BB47:BI47"/>
    <mergeCell ref="BM69:BO69"/>
    <mergeCell ref="BM64:BO64"/>
    <mergeCell ref="BP66:BR66"/>
    <mergeCell ref="BS44:BU44"/>
    <mergeCell ref="BS45:BU45"/>
    <mergeCell ref="BP51:BR51"/>
    <mergeCell ref="BP50:BR50"/>
    <mergeCell ref="BS49:BU49"/>
    <mergeCell ref="BP46:BR46"/>
    <mergeCell ref="BS60:BU60"/>
    <mergeCell ref="BV44:BX44"/>
    <mergeCell ref="BP44:BR44"/>
    <mergeCell ref="BV46:BX46"/>
    <mergeCell ref="BV45:BX45"/>
    <mergeCell ref="BS47:BU47"/>
    <mergeCell ref="BV47:BX47"/>
    <mergeCell ref="BS46:BU46"/>
    <mergeCell ref="BP47:BR47"/>
    <mergeCell ref="BP68:BR68"/>
    <mergeCell ref="BP69:BR69"/>
    <mergeCell ref="BJ64:BL64"/>
    <mergeCell ref="BP65:BR65"/>
    <mergeCell ref="BV75:BX75"/>
    <mergeCell ref="BP76:BR76"/>
    <mergeCell ref="BJ75:BL75"/>
    <mergeCell ref="BS75:BU75"/>
    <mergeCell ref="BS74:BU74"/>
    <mergeCell ref="BS68:BU68"/>
    <mergeCell ref="BV76:BX76"/>
    <mergeCell ref="BS76:BU76"/>
    <mergeCell ref="BJ76:BL76"/>
    <mergeCell ref="AY72:BI72"/>
    <mergeCell ref="AY75:BI75"/>
    <mergeCell ref="BM72:BO72"/>
    <mergeCell ref="BM75:BO75"/>
    <mergeCell ref="BV72:BX72"/>
    <mergeCell ref="BS72:BU72"/>
    <mergeCell ref="BP77:BR77"/>
    <mergeCell ref="BP75:BR75"/>
    <mergeCell ref="BM76:BO76"/>
    <mergeCell ref="BJ72:BL72"/>
    <mergeCell ref="BS77:BU77"/>
    <mergeCell ref="A45:E45"/>
    <mergeCell ref="F45:AF45"/>
    <mergeCell ref="AJ46:AO46"/>
    <mergeCell ref="AP46:AU46"/>
    <mergeCell ref="AV46:AX46"/>
    <mergeCell ref="AP45:AU45"/>
    <mergeCell ref="AJ45:AO45"/>
    <mergeCell ref="BP72:BR72"/>
    <mergeCell ref="AY74:BI74"/>
    <mergeCell ref="BJ74:BL74"/>
    <mergeCell ref="BM74:BO74"/>
    <mergeCell ref="BP74:BR74"/>
    <mergeCell ref="A72:AU77"/>
    <mergeCell ref="AY76:BI76"/>
    <mergeCell ref="AV72:AX77"/>
    <mergeCell ref="AI32:AI33"/>
    <mergeCell ref="AG37:AG38"/>
    <mergeCell ref="AI16:AI17"/>
    <mergeCell ref="BV74:BX74"/>
    <mergeCell ref="AY73:BI73"/>
    <mergeCell ref="BJ73:BL73"/>
    <mergeCell ref="BM73:BO73"/>
    <mergeCell ref="BP73:BR73"/>
    <mergeCell ref="BS73:BU73"/>
    <mergeCell ref="BV73:BX73"/>
  </mergeCells>
  <printOptions horizontalCentered="1"/>
  <pageMargins left="0.1968503937007874" right="0.1968503937007874" top="0.1968503937007874" bottom="0.1968503937007874" header="0" footer="0"/>
  <pageSetup fitToHeight="2" horizontalDpi="300" verticalDpi="300" orientation="landscape" paperSize="9" scale="60" r:id="rId1"/>
  <rowBreaks count="1" manualBreakCount="1">
    <brk id="38" max="7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K49"/>
  <sheetViews>
    <sheetView view="pageBreakPreview" zoomScale="60" zoomScalePageLayoutView="0" workbookViewId="0" topLeftCell="A1">
      <selection activeCell="B2" sqref="B2:K2"/>
    </sheetView>
  </sheetViews>
  <sheetFormatPr defaultColWidth="9.140625" defaultRowHeight="12.75"/>
  <cols>
    <col min="1" max="1" width="32.421875" style="40" customWidth="1"/>
    <col min="2" max="2" width="12.00390625" style="40" customWidth="1"/>
    <col min="3" max="3" width="16.140625" style="40" customWidth="1"/>
    <col min="4" max="4" width="9.140625" style="40" customWidth="1"/>
    <col min="5" max="5" width="11.140625" style="40" customWidth="1"/>
    <col min="6" max="6" width="11.00390625" style="40" customWidth="1"/>
    <col min="7" max="7" width="15.57421875" style="40" customWidth="1"/>
    <col min="8" max="8" width="13.421875" style="40" customWidth="1"/>
    <col min="9" max="9" width="11.421875" style="40" customWidth="1"/>
    <col min="10" max="10" width="13.7109375" style="40" customWidth="1"/>
    <col min="11" max="11" width="15.7109375" style="40" customWidth="1"/>
    <col min="12" max="16384" width="9.140625" style="40" customWidth="1"/>
  </cols>
  <sheetData>
    <row r="1" spans="2:11" ht="18.75">
      <c r="B1" s="142" t="s">
        <v>195</v>
      </c>
      <c r="C1" s="142"/>
      <c r="D1" s="142"/>
      <c r="E1" s="142"/>
      <c r="F1" s="142"/>
      <c r="G1" s="142"/>
      <c r="H1" s="142"/>
      <c r="I1" s="142"/>
      <c r="J1" s="142"/>
      <c r="K1" s="142"/>
    </row>
    <row r="2" spans="2:11" ht="18.75">
      <c r="B2" s="142" t="s">
        <v>351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2:11" ht="16.5">
      <c r="B3" s="76" t="s">
        <v>196</v>
      </c>
      <c r="C3" s="431" t="s">
        <v>197</v>
      </c>
      <c r="D3" s="431"/>
      <c r="E3" s="431"/>
      <c r="F3" s="431"/>
      <c r="G3" s="431"/>
      <c r="H3" s="431"/>
      <c r="I3" s="431"/>
      <c r="J3" s="77"/>
      <c r="K3" s="77"/>
    </row>
    <row r="4" spans="2:11" ht="16.5">
      <c r="B4" s="428" t="s">
        <v>198</v>
      </c>
      <c r="C4" s="429"/>
      <c r="D4" s="429"/>
      <c r="E4" s="429"/>
      <c r="F4" s="429"/>
      <c r="G4" s="429"/>
      <c r="H4" s="429"/>
      <c r="I4" s="430"/>
      <c r="J4" s="77"/>
      <c r="K4" s="77"/>
    </row>
    <row r="5" spans="2:11" ht="18.75">
      <c r="B5" s="89">
        <v>1</v>
      </c>
      <c r="C5" s="432" t="s">
        <v>256</v>
      </c>
      <c r="D5" s="432"/>
      <c r="E5" s="432"/>
      <c r="F5" s="432"/>
      <c r="G5" s="432"/>
      <c r="H5" s="432"/>
      <c r="I5" s="432"/>
      <c r="J5" s="78"/>
      <c r="K5" s="78"/>
    </row>
    <row r="6" spans="2:11" ht="18.75">
      <c r="B6" s="89">
        <v>2</v>
      </c>
      <c r="C6" s="432" t="s">
        <v>257</v>
      </c>
      <c r="D6" s="432"/>
      <c r="E6" s="432"/>
      <c r="F6" s="432"/>
      <c r="G6" s="432"/>
      <c r="H6" s="432"/>
      <c r="I6" s="432"/>
      <c r="J6" s="78"/>
      <c r="K6" s="78"/>
    </row>
    <row r="7" spans="2:11" ht="18.75">
      <c r="B7" s="79">
        <v>3</v>
      </c>
      <c r="C7" s="432" t="s">
        <v>258</v>
      </c>
      <c r="D7" s="432"/>
      <c r="E7" s="432"/>
      <c r="F7" s="432"/>
      <c r="G7" s="432"/>
      <c r="H7" s="432"/>
      <c r="I7" s="432"/>
      <c r="J7" s="78"/>
      <c r="K7" s="78"/>
    </row>
    <row r="8" spans="2:11" ht="14.25">
      <c r="B8" s="428" t="s">
        <v>255</v>
      </c>
      <c r="C8" s="429"/>
      <c r="D8" s="429"/>
      <c r="E8" s="429"/>
      <c r="F8" s="429"/>
      <c r="G8" s="429"/>
      <c r="H8" s="429"/>
      <c r="I8" s="430"/>
      <c r="J8" s="80"/>
      <c r="K8" s="80"/>
    </row>
    <row r="9" spans="2:11" ht="18.75">
      <c r="B9" s="79">
        <v>1</v>
      </c>
      <c r="C9" s="425" t="s">
        <v>259</v>
      </c>
      <c r="D9" s="426"/>
      <c r="E9" s="426"/>
      <c r="F9" s="426"/>
      <c r="G9" s="426"/>
      <c r="H9" s="426"/>
      <c r="I9" s="427"/>
      <c r="J9" s="80"/>
      <c r="K9" s="80"/>
    </row>
    <row r="10" spans="2:11" ht="18.75">
      <c r="B10" s="79">
        <v>2</v>
      </c>
      <c r="C10" s="419" t="s">
        <v>260</v>
      </c>
      <c r="D10" s="420"/>
      <c r="E10" s="420"/>
      <c r="F10" s="420"/>
      <c r="G10" s="420"/>
      <c r="H10" s="420"/>
      <c r="I10" s="421"/>
      <c r="J10" s="81"/>
      <c r="K10" s="81"/>
    </row>
    <row r="11" spans="2:11" ht="18.75">
      <c r="B11" s="79">
        <v>3</v>
      </c>
      <c r="C11" s="425" t="s">
        <v>261</v>
      </c>
      <c r="D11" s="426"/>
      <c r="E11" s="426"/>
      <c r="F11" s="426"/>
      <c r="G11" s="426"/>
      <c r="H11" s="426"/>
      <c r="I11" s="427"/>
      <c r="J11" s="81"/>
      <c r="K11" s="81"/>
    </row>
    <row r="12" spans="2:11" ht="16.5">
      <c r="B12" s="422" t="s">
        <v>262</v>
      </c>
      <c r="C12" s="422"/>
      <c r="D12" s="422"/>
      <c r="E12" s="422"/>
      <c r="F12" s="422"/>
      <c r="G12" s="422"/>
      <c r="H12" s="422"/>
      <c r="I12" s="422"/>
      <c r="J12" s="81"/>
      <c r="K12" s="81"/>
    </row>
    <row r="13" spans="2:11" ht="18.75">
      <c r="B13" s="79">
        <v>1</v>
      </c>
      <c r="C13" s="423" t="s">
        <v>263</v>
      </c>
      <c r="D13" s="423"/>
      <c r="E13" s="423"/>
      <c r="F13" s="423"/>
      <c r="G13" s="423"/>
      <c r="H13" s="423"/>
      <c r="I13" s="423"/>
      <c r="J13" s="81"/>
      <c r="K13" s="81"/>
    </row>
    <row r="14" spans="2:11" ht="18.75">
      <c r="B14" s="79">
        <v>2</v>
      </c>
      <c r="C14" s="423" t="s">
        <v>264</v>
      </c>
      <c r="D14" s="423"/>
      <c r="E14" s="423"/>
      <c r="F14" s="423"/>
      <c r="G14" s="423"/>
      <c r="H14" s="423"/>
      <c r="I14" s="423"/>
      <c r="J14" s="81"/>
      <c r="K14" s="81"/>
    </row>
    <row r="15" spans="2:11" ht="16.5" customHeight="1">
      <c r="B15" s="79">
        <v>3</v>
      </c>
      <c r="C15" s="424" t="s">
        <v>265</v>
      </c>
      <c r="D15" s="424"/>
      <c r="E15" s="424"/>
      <c r="F15" s="424"/>
      <c r="G15" s="424"/>
      <c r="H15" s="424"/>
      <c r="I15" s="424"/>
      <c r="J15" s="81"/>
      <c r="K15" s="81"/>
    </row>
    <row r="16" spans="2:11" ht="16.5">
      <c r="B16" s="428"/>
      <c r="C16" s="429"/>
      <c r="D16" s="429"/>
      <c r="E16" s="429"/>
      <c r="F16" s="429"/>
      <c r="G16" s="429"/>
      <c r="H16" s="429"/>
      <c r="I16" s="430"/>
      <c r="J16" s="81"/>
      <c r="K16" s="81"/>
    </row>
    <row r="17" spans="2:11" ht="16.5">
      <c r="B17" s="428"/>
      <c r="C17" s="429"/>
      <c r="D17" s="429"/>
      <c r="E17" s="429"/>
      <c r="F17" s="429"/>
      <c r="G17" s="429"/>
      <c r="H17" s="429"/>
      <c r="I17" s="430"/>
      <c r="J17" s="81"/>
      <c r="K17" s="81"/>
    </row>
    <row r="18" spans="2:11" ht="16.5">
      <c r="B18" s="428" t="s">
        <v>199</v>
      </c>
      <c r="C18" s="429"/>
      <c r="D18" s="429"/>
      <c r="E18" s="429"/>
      <c r="F18" s="429"/>
      <c r="G18" s="429"/>
      <c r="H18" s="429"/>
      <c r="I18" s="430"/>
      <c r="J18" s="82"/>
      <c r="K18" s="82"/>
    </row>
    <row r="19" spans="2:11" ht="18.75">
      <c r="B19" s="79">
        <v>1</v>
      </c>
      <c r="C19" s="433" t="s">
        <v>200</v>
      </c>
      <c r="D19" s="433"/>
      <c r="E19" s="433"/>
      <c r="F19" s="433"/>
      <c r="G19" s="433"/>
      <c r="H19" s="433"/>
      <c r="I19" s="433"/>
      <c r="J19" s="82"/>
      <c r="K19" s="82"/>
    </row>
    <row r="20" spans="2:11" ht="18.75">
      <c r="B20" s="79">
        <v>2</v>
      </c>
      <c r="C20" s="435" t="s">
        <v>201</v>
      </c>
      <c r="D20" s="436"/>
      <c r="E20" s="436"/>
      <c r="F20" s="436"/>
      <c r="G20" s="436"/>
      <c r="H20" s="436"/>
      <c r="I20" s="437"/>
      <c r="J20" s="82"/>
      <c r="K20" s="82"/>
    </row>
    <row r="21" spans="2:11" ht="18.75">
      <c r="B21" s="79">
        <v>3</v>
      </c>
      <c r="C21" s="435" t="s">
        <v>293</v>
      </c>
      <c r="D21" s="436"/>
      <c r="E21" s="436"/>
      <c r="F21" s="436"/>
      <c r="G21" s="436"/>
      <c r="H21" s="436"/>
      <c r="I21" s="437"/>
      <c r="J21" s="82"/>
      <c r="K21" s="82"/>
    </row>
    <row r="22" spans="2:11" ht="16.5">
      <c r="B22" s="438" t="s">
        <v>202</v>
      </c>
      <c r="C22" s="438"/>
      <c r="D22" s="438"/>
      <c r="E22" s="438"/>
      <c r="F22" s="438"/>
      <c r="G22" s="438"/>
      <c r="H22" s="438"/>
      <c r="I22" s="438"/>
      <c r="J22" s="82"/>
      <c r="K22" s="82"/>
    </row>
    <row r="23" spans="2:11" ht="18.75">
      <c r="B23" s="83">
        <v>1</v>
      </c>
      <c r="C23" s="433" t="s">
        <v>203</v>
      </c>
      <c r="D23" s="433"/>
      <c r="E23" s="433"/>
      <c r="F23" s="433"/>
      <c r="G23" s="433"/>
      <c r="H23" s="433"/>
      <c r="I23" s="433"/>
      <c r="J23" s="82"/>
      <c r="K23" s="82"/>
    </row>
    <row r="24" spans="2:11" ht="18.75">
      <c r="B24" s="83">
        <v>2</v>
      </c>
      <c r="C24" s="433" t="s">
        <v>266</v>
      </c>
      <c r="D24" s="434"/>
      <c r="E24" s="434"/>
      <c r="F24" s="434"/>
      <c r="G24" s="434"/>
      <c r="H24" s="434"/>
      <c r="I24" s="434"/>
      <c r="J24" s="82"/>
      <c r="K24" s="82"/>
    </row>
    <row r="25" spans="2:11" ht="16.5"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2:11" ht="16.5"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2:11" ht="16.5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2:11" ht="16.5"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2:11" ht="16.5"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2:11" ht="16.5"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2:11" ht="1.5" customHeight="1"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2:11" ht="6.75" customHeight="1" hidden="1"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2:11" ht="12.75" customHeight="1" hidden="1"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2:11" ht="12.75" customHeight="1" hidden="1"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2:11" ht="12.75" customHeight="1" hidden="1"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2:11" ht="15" customHeight="1"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ht="15" customHeight="1"/>
    <row r="38" ht="15" customHeight="1"/>
    <row r="39" ht="15" customHeight="1"/>
    <row r="44" spans="2:11" ht="15"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2:11" ht="15">
      <c r="B45" s="85"/>
      <c r="C45" s="85"/>
      <c r="D45" s="85"/>
      <c r="E45" s="85"/>
      <c r="F45" s="85"/>
      <c r="G45" s="85"/>
      <c r="H45" s="85"/>
      <c r="I45" s="85"/>
      <c r="J45" s="85"/>
      <c r="K45" s="85"/>
    </row>
    <row r="46" spans="2:11" ht="15"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2:11" ht="15"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spans="2:11" ht="15"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3:11" ht="15">
      <c r="C49" s="85"/>
      <c r="D49" s="85"/>
      <c r="E49" s="85"/>
      <c r="F49" s="85"/>
      <c r="G49" s="85"/>
      <c r="H49" s="85"/>
      <c r="I49" s="85"/>
      <c r="J49" s="85"/>
      <c r="K49" s="85"/>
    </row>
  </sheetData>
  <sheetProtection/>
  <mergeCells count="24">
    <mergeCell ref="C23:I23"/>
    <mergeCell ref="C24:I24"/>
    <mergeCell ref="B17:I17"/>
    <mergeCell ref="B18:I18"/>
    <mergeCell ref="C19:I19"/>
    <mergeCell ref="C20:I20"/>
    <mergeCell ref="C21:I21"/>
    <mergeCell ref="B22:I22"/>
    <mergeCell ref="B16:I16"/>
    <mergeCell ref="B1:K1"/>
    <mergeCell ref="B2:K2"/>
    <mergeCell ref="C3:I3"/>
    <mergeCell ref="B4:I4"/>
    <mergeCell ref="C5:I5"/>
    <mergeCell ref="C6:I6"/>
    <mergeCell ref="C9:I9"/>
    <mergeCell ref="C7:I7"/>
    <mergeCell ref="B8:I8"/>
    <mergeCell ref="C10:I10"/>
    <mergeCell ref="B12:I12"/>
    <mergeCell ref="C13:I13"/>
    <mergeCell ref="C14:I14"/>
    <mergeCell ref="C15:I15"/>
    <mergeCell ref="C11:I1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6" width="9.140625" style="40" customWidth="1"/>
    <col min="7" max="7" width="0.71875" style="40" customWidth="1"/>
    <col min="8" max="8" width="4.140625" style="40" hidden="1" customWidth="1"/>
    <col min="9" max="9" width="27.7109375" style="40" customWidth="1"/>
    <col min="10" max="10" width="24.140625" style="40" customWidth="1"/>
    <col min="11" max="11" width="10.7109375" style="40" customWidth="1"/>
    <col min="12" max="12" width="20.00390625" style="40" customWidth="1"/>
    <col min="13" max="16384" width="9.140625" style="40" customWidth="1"/>
  </cols>
  <sheetData>
    <row r="1" spans="1:12" ht="30" customHeight="1" thickBot="1">
      <c r="A1" s="445" t="s">
        <v>353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ht="33" thickBot="1">
      <c r="A2" s="92" t="s">
        <v>196</v>
      </c>
      <c r="B2" s="446" t="s">
        <v>210</v>
      </c>
      <c r="C2" s="447"/>
      <c r="D2" s="447"/>
      <c r="E2" s="447"/>
      <c r="F2" s="447"/>
      <c r="G2" s="447"/>
      <c r="H2" s="448"/>
      <c r="I2" s="115" t="s">
        <v>211</v>
      </c>
      <c r="J2" s="115" t="s">
        <v>212</v>
      </c>
      <c r="K2" s="116" t="s">
        <v>213</v>
      </c>
      <c r="L2" s="117" t="s">
        <v>214</v>
      </c>
    </row>
    <row r="3" spans="1:12" ht="37.5" customHeight="1">
      <c r="A3" s="449">
        <v>1</v>
      </c>
      <c r="B3" s="439" t="s">
        <v>289</v>
      </c>
      <c r="C3" s="440"/>
      <c r="D3" s="440"/>
      <c r="E3" s="440"/>
      <c r="F3" s="440"/>
      <c r="G3" s="440"/>
      <c r="H3" s="441"/>
      <c r="I3" s="114" t="s">
        <v>285</v>
      </c>
      <c r="J3" s="118" t="s">
        <v>215</v>
      </c>
      <c r="K3" s="118" t="s">
        <v>294</v>
      </c>
      <c r="L3" s="119">
        <v>324</v>
      </c>
    </row>
    <row r="4" spans="1:12" ht="36.75" customHeight="1">
      <c r="A4" s="449"/>
      <c r="B4" s="450"/>
      <c r="C4" s="451"/>
      <c r="D4" s="451"/>
      <c r="E4" s="451"/>
      <c r="F4" s="451"/>
      <c r="G4" s="451"/>
      <c r="H4" s="452"/>
      <c r="I4" s="114" t="s">
        <v>216</v>
      </c>
      <c r="J4" s="118" t="s">
        <v>215</v>
      </c>
      <c r="K4" s="118">
        <v>4</v>
      </c>
      <c r="L4" s="120">
        <v>180</v>
      </c>
    </row>
    <row r="5" spans="1:12" ht="18.75">
      <c r="A5" s="449"/>
      <c r="B5" s="442"/>
      <c r="C5" s="443"/>
      <c r="D5" s="443"/>
      <c r="E5" s="443"/>
      <c r="F5" s="443"/>
      <c r="G5" s="443"/>
      <c r="H5" s="444"/>
      <c r="I5" s="114"/>
      <c r="J5" s="118"/>
      <c r="K5" s="118"/>
      <c r="L5" s="121"/>
    </row>
    <row r="6" spans="1:12" ht="19.5" thickBot="1">
      <c r="A6" s="453" t="s">
        <v>217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122">
        <f>SUM(L3:L5)</f>
        <v>504</v>
      </c>
    </row>
    <row r="7" spans="1:12" ht="28.5" customHeight="1">
      <c r="A7" s="449">
        <v>2</v>
      </c>
      <c r="B7" s="439" t="s">
        <v>290</v>
      </c>
      <c r="C7" s="440"/>
      <c r="D7" s="440"/>
      <c r="E7" s="440"/>
      <c r="F7" s="440"/>
      <c r="G7" s="440"/>
      <c r="H7" s="441"/>
      <c r="I7" s="114" t="s">
        <v>285</v>
      </c>
      <c r="J7" s="118" t="s">
        <v>215</v>
      </c>
      <c r="K7" s="118" t="s">
        <v>295</v>
      </c>
      <c r="L7" s="119">
        <v>396</v>
      </c>
    </row>
    <row r="8" spans="1:12" ht="45.75" customHeight="1">
      <c r="A8" s="449"/>
      <c r="B8" s="442"/>
      <c r="C8" s="443"/>
      <c r="D8" s="443"/>
      <c r="E8" s="443"/>
      <c r="F8" s="443"/>
      <c r="G8" s="443"/>
      <c r="H8" s="444"/>
      <c r="I8" s="114" t="s">
        <v>216</v>
      </c>
      <c r="J8" s="118" t="s">
        <v>215</v>
      </c>
      <c r="K8" s="118">
        <v>6</v>
      </c>
      <c r="L8" s="120">
        <v>504</v>
      </c>
    </row>
    <row r="9" spans="1:12" ht="18.75">
      <c r="A9" s="455" t="s">
        <v>217</v>
      </c>
      <c r="B9" s="456"/>
      <c r="C9" s="456"/>
      <c r="D9" s="456"/>
      <c r="E9" s="456"/>
      <c r="F9" s="456"/>
      <c r="G9" s="456"/>
      <c r="H9" s="456"/>
      <c r="I9" s="456"/>
      <c r="J9" s="456"/>
      <c r="K9" s="457"/>
      <c r="L9" s="94">
        <f>SUM(L7:L8)</f>
        <v>900</v>
      </c>
    </row>
    <row r="10" spans="1:12" ht="0.75" customHeight="1">
      <c r="A10" s="113"/>
      <c r="B10" s="458"/>
      <c r="C10" s="458"/>
      <c r="D10" s="458"/>
      <c r="E10" s="458"/>
      <c r="F10" s="458"/>
      <c r="G10" s="458"/>
      <c r="H10" s="458"/>
      <c r="I10" s="95"/>
      <c r="J10" s="93"/>
      <c r="K10" s="96"/>
      <c r="L10" s="97"/>
    </row>
    <row r="11" spans="1:12" ht="18.75">
      <c r="A11" s="459" t="s">
        <v>217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98">
        <f>L6+L9</f>
        <v>1404</v>
      </c>
    </row>
    <row r="12" spans="1:12" ht="18.75">
      <c r="A12" s="99"/>
      <c r="B12" s="454"/>
      <c r="C12" s="454"/>
      <c r="D12" s="454"/>
      <c r="E12" s="454"/>
      <c r="F12" s="454"/>
      <c r="G12" s="454"/>
      <c r="H12" s="454"/>
      <c r="I12" s="100"/>
      <c r="J12" s="100"/>
      <c r="K12" s="100"/>
      <c r="L12" s="100"/>
    </row>
  </sheetData>
  <sheetProtection/>
  <mergeCells count="11">
    <mergeCell ref="B12:H12"/>
    <mergeCell ref="A9:K9"/>
    <mergeCell ref="B10:H10"/>
    <mergeCell ref="A11:K11"/>
    <mergeCell ref="A7:A8"/>
    <mergeCell ref="B7:H8"/>
    <mergeCell ref="A1:L1"/>
    <mergeCell ref="B2:H2"/>
    <mergeCell ref="A3:A5"/>
    <mergeCell ref="B3:H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O36"/>
  <sheetViews>
    <sheetView tabSelected="1" view="pageBreakPreview" zoomScale="60" zoomScaleNormal="60" zoomScalePageLayoutView="0" workbookViewId="0" topLeftCell="A1">
      <selection activeCell="AP16" sqref="AP16:AP18"/>
    </sheetView>
  </sheetViews>
  <sheetFormatPr defaultColWidth="9.140625" defaultRowHeight="12.75"/>
  <cols>
    <col min="1" max="1" width="6.57421875" style="40" customWidth="1"/>
    <col min="2" max="53" width="5.140625" style="40" customWidth="1"/>
    <col min="54" max="54" width="12.28125" style="40" customWidth="1"/>
    <col min="55" max="16384" width="9.140625" style="40" customWidth="1"/>
  </cols>
  <sheetData>
    <row r="1" ht="95.25" customHeight="1"/>
    <row r="2" spans="1:64" s="63" customFormat="1" ht="27">
      <c r="A2" s="189" t="s">
        <v>116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s="63" customFormat="1" ht="16.5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238" t="s">
        <v>358</v>
      </c>
      <c r="Y3" s="238"/>
      <c r="Z3" s="238"/>
      <c r="AA3" s="238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s="63" customFormat="1" ht="28.5" customHeight="1" thickBot="1">
      <c r="A4" s="190" t="s">
        <v>117</v>
      </c>
      <c r="B4" s="168" t="s">
        <v>118</v>
      </c>
      <c r="C4" s="168"/>
      <c r="D4" s="168"/>
      <c r="E4" s="168"/>
      <c r="F4" s="65"/>
      <c r="G4" s="168" t="s">
        <v>119</v>
      </c>
      <c r="H4" s="168"/>
      <c r="I4" s="168"/>
      <c r="J4" s="65"/>
      <c r="K4" s="168" t="s">
        <v>120</v>
      </c>
      <c r="L4" s="168"/>
      <c r="M4" s="168"/>
      <c r="N4" s="168"/>
      <c r="O4" s="193" t="s">
        <v>121</v>
      </c>
      <c r="P4" s="168"/>
      <c r="Q4" s="168"/>
      <c r="R4" s="194"/>
      <c r="S4" s="65"/>
      <c r="T4" s="168" t="s">
        <v>122</v>
      </c>
      <c r="U4" s="168"/>
      <c r="V4" s="168"/>
      <c r="W4" s="65"/>
      <c r="X4" s="168" t="s">
        <v>123</v>
      </c>
      <c r="Y4" s="168"/>
      <c r="Z4" s="168"/>
      <c r="AA4" s="65"/>
      <c r="AB4" s="168" t="s">
        <v>124</v>
      </c>
      <c r="AC4" s="168"/>
      <c r="AD4" s="168"/>
      <c r="AE4" s="168"/>
      <c r="AF4" s="65"/>
      <c r="AG4" s="168" t="s">
        <v>125</v>
      </c>
      <c r="AH4" s="168"/>
      <c r="AI4" s="168"/>
      <c r="AJ4" s="65"/>
      <c r="AK4" s="168" t="s">
        <v>126</v>
      </c>
      <c r="AL4" s="168"/>
      <c r="AM4" s="168"/>
      <c r="AN4" s="65"/>
      <c r="AO4" s="168" t="s">
        <v>127</v>
      </c>
      <c r="AP4" s="168"/>
      <c r="AQ4" s="168"/>
      <c r="AR4" s="168"/>
      <c r="AS4" s="65"/>
      <c r="AT4" s="168" t="s">
        <v>128</v>
      </c>
      <c r="AU4" s="168"/>
      <c r="AV4" s="168"/>
      <c r="AW4" s="65"/>
      <c r="AX4" s="168" t="s">
        <v>129</v>
      </c>
      <c r="AY4" s="168"/>
      <c r="AZ4" s="168"/>
      <c r="BA4" s="194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s="63" customFormat="1" ht="57" customHeight="1">
      <c r="A5" s="191"/>
      <c r="B5" s="460" t="s">
        <v>362</v>
      </c>
      <c r="C5" s="461" t="s">
        <v>363</v>
      </c>
      <c r="D5" s="461" t="s">
        <v>364</v>
      </c>
      <c r="E5" s="462" t="s">
        <v>365</v>
      </c>
      <c r="F5" s="463" t="s">
        <v>366</v>
      </c>
      <c r="G5" s="460" t="s">
        <v>367</v>
      </c>
      <c r="H5" s="461" t="s">
        <v>368</v>
      </c>
      <c r="I5" s="462" t="s">
        <v>325</v>
      </c>
      <c r="J5" s="463" t="s">
        <v>369</v>
      </c>
      <c r="K5" s="460" t="s">
        <v>370</v>
      </c>
      <c r="L5" s="461" t="s">
        <v>328</v>
      </c>
      <c r="M5" s="461" t="s">
        <v>329</v>
      </c>
      <c r="N5" s="462" t="s">
        <v>332</v>
      </c>
      <c r="O5" s="464" t="s">
        <v>371</v>
      </c>
      <c r="P5" s="461" t="s">
        <v>372</v>
      </c>
      <c r="Q5" s="461" t="s">
        <v>364</v>
      </c>
      <c r="R5" s="465" t="s">
        <v>365</v>
      </c>
      <c r="S5" s="463" t="s">
        <v>373</v>
      </c>
      <c r="T5" s="460" t="s">
        <v>374</v>
      </c>
      <c r="U5" s="461" t="s">
        <v>375</v>
      </c>
      <c r="V5" s="462" t="s">
        <v>376</v>
      </c>
      <c r="W5" s="463" t="s">
        <v>377</v>
      </c>
      <c r="X5" s="460" t="s">
        <v>378</v>
      </c>
      <c r="Y5" s="461" t="s">
        <v>379</v>
      </c>
      <c r="Z5" s="462" t="s">
        <v>380</v>
      </c>
      <c r="AA5" s="463" t="s">
        <v>381</v>
      </c>
      <c r="AB5" s="460" t="s">
        <v>382</v>
      </c>
      <c r="AC5" s="461" t="s">
        <v>383</v>
      </c>
      <c r="AD5" s="461" t="s">
        <v>364</v>
      </c>
      <c r="AE5" s="462" t="s">
        <v>365</v>
      </c>
      <c r="AF5" s="463" t="s">
        <v>384</v>
      </c>
      <c r="AG5" s="460" t="s">
        <v>385</v>
      </c>
      <c r="AH5" s="461" t="s">
        <v>386</v>
      </c>
      <c r="AI5" s="462" t="s">
        <v>376</v>
      </c>
      <c r="AJ5" s="463" t="s">
        <v>387</v>
      </c>
      <c r="AK5" s="460" t="s">
        <v>388</v>
      </c>
      <c r="AL5" s="461" t="s">
        <v>389</v>
      </c>
      <c r="AM5" s="462" t="s">
        <v>390</v>
      </c>
      <c r="AN5" s="463" t="s">
        <v>391</v>
      </c>
      <c r="AO5" s="460" t="s">
        <v>392</v>
      </c>
      <c r="AP5" s="461" t="s">
        <v>393</v>
      </c>
      <c r="AQ5" s="461" t="s">
        <v>394</v>
      </c>
      <c r="AR5" s="462" t="s">
        <v>345</v>
      </c>
      <c r="AS5" s="463" t="s">
        <v>395</v>
      </c>
      <c r="AT5" s="460" t="s">
        <v>335</v>
      </c>
      <c r="AU5" s="461" t="s">
        <v>336</v>
      </c>
      <c r="AV5" s="462" t="s">
        <v>396</v>
      </c>
      <c r="AW5" s="463" t="s">
        <v>338</v>
      </c>
      <c r="AX5" s="460" t="s">
        <v>397</v>
      </c>
      <c r="AY5" s="461" t="s">
        <v>307</v>
      </c>
      <c r="AZ5" s="461" t="s">
        <v>308</v>
      </c>
      <c r="BA5" s="465" t="s">
        <v>341</v>
      </c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s="63" customFormat="1" ht="15" customHeight="1" thickBot="1">
      <c r="A6" s="192"/>
      <c r="B6" s="460"/>
      <c r="C6" s="461"/>
      <c r="D6" s="461"/>
      <c r="E6" s="462"/>
      <c r="F6" s="463"/>
      <c r="G6" s="460"/>
      <c r="H6" s="461"/>
      <c r="I6" s="462"/>
      <c r="J6" s="463"/>
      <c r="K6" s="460"/>
      <c r="L6" s="461"/>
      <c r="M6" s="461"/>
      <c r="N6" s="462"/>
      <c r="O6" s="464"/>
      <c r="P6" s="461"/>
      <c r="Q6" s="466"/>
      <c r="R6" s="465"/>
      <c r="S6" s="463"/>
      <c r="T6" s="460"/>
      <c r="U6" s="461"/>
      <c r="V6" s="462"/>
      <c r="W6" s="463"/>
      <c r="X6" s="460"/>
      <c r="Y6" s="461"/>
      <c r="Z6" s="462"/>
      <c r="AA6" s="463"/>
      <c r="AB6" s="460"/>
      <c r="AC6" s="461"/>
      <c r="AD6" s="461"/>
      <c r="AE6" s="462"/>
      <c r="AF6" s="463"/>
      <c r="AG6" s="460"/>
      <c r="AH6" s="461"/>
      <c r="AI6" s="462"/>
      <c r="AJ6" s="463"/>
      <c r="AK6" s="460"/>
      <c r="AL6" s="461"/>
      <c r="AM6" s="462"/>
      <c r="AN6" s="463"/>
      <c r="AO6" s="460"/>
      <c r="AP6" s="461"/>
      <c r="AQ6" s="461"/>
      <c r="AR6" s="462"/>
      <c r="AS6" s="463"/>
      <c r="AT6" s="460"/>
      <c r="AU6" s="461"/>
      <c r="AV6" s="462"/>
      <c r="AW6" s="463"/>
      <c r="AX6" s="460"/>
      <c r="AY6" s="461"/>
      <c r="AZ6" s="461"/>
      <c r="BA6" s="465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s="63" customFormat="1" ht="24" customHeight="1" thickBot="1">
      <c r="A7" s="177" t="s">
        <v>182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9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s="63" customFormat="1" ht="15" customHeight="1">
      <c r="A8" s="180" t="s">
        <v>183</v>
      </c>
      <c r="B8" s="183"/>
      <c r="C8" s="186"/>
      <c r="D8" s="186"/>
      <c r="E8" s="195"/>
      <c r="F8" s="198"/>
      <c r="G8" s="183"/>
      <c r="H8" s="186"/>
      <c r="I8" s="195"/>
      <c r="J8" s="198"/>
      <c r="K8" s="183"/>
      <c r="L8" s="186"/>
      <c r="M8" s="186"/>
      <c r="N8" s="186"/>
      <c r="O8" s="186"/>
      <c r="P8" s="186"/>
      <c r="Q8" s="186"/>
      <c r="R8" s="186"/>
      <c r="S8" s="186"/>
      <c r="T8" s="183" t="s">
        <v>184</v>
      </c>
      <c r="U8" s="186" t="s">
        <v>184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 t="s">
        <v>301</v>
      </c>
      <c r="AK8" s="186"/>
      <c r="AL8" s="186"/>
      <c r="AM8" s="186" t="s">
        <v>301</v>
      </c>
      <c r="AN8" s="186"/>
      <c r="AO8" s="186" t="s">
        <v>301</v>
      </c>
      <c r="AP8" s="186" t="s">
        <v>301</v>
      </c>
      <c r="AQ8" s="186" t="s">
        <v>301</v>
      </c>
      <c r="AR8" s="186" t="s">
        <v>185</v>
      </c>
      <c r="AS8" s="198" t="s">
        <v>184</v>
      </c>
      <c r="AT8" s="183" t="s">
        <v>184</v>
      </c>
      <c r="AU8" s="186" t="s">
        <v>184</v>
      </c>
      <c r="AV8" s="195" t="s">
        <v>184</v>
      </c>
      <c r="AW8" s="198" t="s">
        <v>184</v>
      </c>
      <c r="AX8" s="183" t="s">
        <v>184</v>
      </c>
      <c r="AY8" s="186" t="s">
        <v>184</v>
      </c>
      <c r="AZ8" s="186" t="s">
        <v>184</v>
      </c>
      <c r="BA8" s="201" t="s">
        <v>184</v>
      </c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s="63" customFormat="1" ht="15" customHeight="1">
      <c r="A9" s="181"/>
      <c r="B9" s="184"/>
      <c r="C9" s="187"/>
      <c r="D9" s="187"/>
      <c r="E9" s="196"/>
      <c r="F9" s="199"/>
      <c r="G9" s="184"/>
      <c r="H9" s="187"/>
      <c r="I9" s="196"/>
      <c r="J9" s="199"/>
      <c r="K9" s="184"/>
      <c r="L9" s="187"/>
      <c r="M9" s="187"/>
      <c r="N9" s="187"/>
      <c r="O9" s="187"/>
      <c r="P9" s="187"/>
      <c r="Q9" s="187"/>
      <c r="R9" s="187"/>
      <c r="S9" s="187"/>
      <c r="T9" s="184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99"/>
      <c r="AT9" s="184"/>
      <c r="AU9" s="187"/>
      <c r="AV9" s="196"/>
      <c r="AW9" s="199"/>
      <c r="AX9" s="184"/>
      <c r="AY9" s="187"/>
      <c r="AZ9" s="187"/>
      <c r="BA9" s="20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s="63" customFormat="1" ht="31.5" customHeight="1" thickBot="1">
      <c r="A10" s="182"/>
      <c r="B10" s="185"/>
      <c r="C10" s="188"/>
      <c r="D10" s="188"/>
      <c r="E10" s="197"/>
      <c r="F10" s="200"/>
      <c r="G10" s="185"/>
      <c r="H10" s="188"/>
      <c r="I10" s="197"/>
      <c r="J10" s="200"/>
      <c r="K10" s="185"/>
      <c r="L10" s="188"/>
      <c r="M10" s="188"/>
      <c r="N10" s="188"/>
      <c r="O10" s="188"/>
      <c r="P10" s="188"/>
      <c r="Q10" s="188"/>
      <c r="R10" s="188"/>
      <c r="S10" s="188"/>
      <c r="T10" s="185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200"/>
      <c r="AT10" s="185"/>
      <c r="AU10" s="188"/>
      <c r="AV10" s="197"/>
      <c r="AW10" s="200"/>
      <c r="AX10" s="185"/>
      <c r="AY10" s="188"/>
      <c r="AZ10" s="188"/>
      <c r="BA10" s="203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s="63" customFormat="1" ht="21" customHeight="1" thickBot="1">
      <c r="A11" s="204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6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s="63" customFormat="1" ht="15" customHeight="1">
      <c r="A12" s="180" t="s">
        <v>186</v>
      </c>
      <c r="B12" s="183"/>
      <c r="C12" s="186"/>
      <c r="D12" s="186"/>
      <c r="E12" s="195"/>
      <c r="F12" s="198"/>
      <c r="G12" s="183"/>
      <c r="H12" s="186" t="s">
        <v>282</v>
      </c>
      <c r="I12" s="195"/>
      <c r="J12" s="198" t="s">
        <v>301</v>
      </c>
      <c r="K12" s="183"/>
      <c r="L12" s="186" t="s">
        <v>301</v>
      </c>
      <c r="M12" s="186"/>
      <c r="N12" s="186"/>
      <c r="O12" s="186"/>
      <c r="P12" s="186"/>
      <c r="Q12" s="186"/>
      <c r="R12" s="186"/>
      <c r="S12" s="186"/>
      <c r="T12" s="207" t="s">
        <v>184</v>
      </c>
      <c r="U12" s="186" t="s">
        <v>184</v>
      </c>
      <c r="V12" s="186"/>
      <c r="W12" s="186"/>
      <c r="X12" s="186"/>
      <c r="Y12" s="186"/>
      <c r="Z12" s="186"/>
      <c r="AA12" s="186"/>
      <c r="AB12" s="186" t="s">
        <v>282</v>
      </c>
      <c r="AC12" s="186" t="s">
        <v>282</v>
      </c>
      <c r="AD12" s="186"/>
      <c r="AE12" s="186"/>
      <c r="AF12" s="186"/>
      <c r="AG12" s="186"/>
      <c r="AH12" s="186"/>
      <c r="AI12" s="186"/>
      <c r="AJ12" s="186"/>
      <c r="AK12" s="186"/>
      <c r="AL12" s="186" t="s">
        <v>194</v>
      </c>
      <c r="AM12" s="186" t="s">
        <v>194</v>
      </c>
      <c r="AN12" s="186" t="s">
        <v>194</v>
      </c>
      <c r="AO12" s="186" t="s">
        <v>194</v>
      </c>
      <c r="AP12" s="186" t="s">
        <v>194</v>
      </c>
      <c r="AQ12" s="186" t="s">
        <v>185</v>
      </c>
      <c r="AR12" s="186" t="s">
        <v>185</v>
      </c>
      <c r="AS12" s="186" t="s">
        <v>184</v>
      </c>
      <c r="AT12" s="210" t="s">
        <v>184</v>
      </c>
      <c r="AU12" s="213" t="s">
        <v>184</v>
      </c>
      <c r="AV12" s="216" t="s">
        <v>184</v>
      </c>
      <c r="AW12" s="219" t="s">
        <v>184</v>
      </c>
      <c r="AX12" s="207" t="s">
        <v>184</v>
      </c>
      <c r="AY12" s="213" t="s">
        <v>184</v>
      </c>
      <c r="AZ12" s="213" t="s">
        <v>184</v>
      </c>
      <c r="BA12" s="216" t="s">
        <v>184</v>
      </c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s="63" customFormat="1" ht="15" customHeight="1">
      <c r="A13" s="181"/>
      <c r="B13" s="184"/>
      <c r="C13" s="187"/>
      <c r="D13" s="187"/>
      <c r="E13" s="196"/>
      <c r="F13" s="199"/>
      <c r="G13" s="184"/>
      <c r="H13" s="187"/>
      <c r="I13" s="196"/>
      <c r="J13" s="199"/>
      <c r="K13" s="184"/>
      <c r="L13" s="187"/>
      <c r="M13" s="187"/>
      <c r="N13" s="187"/>
      <c r="O13" s="187"/>
      <c r="P13" s="187"/>
      <c r="Q13" s="187"/>
      <c r="R13" s="187"/>
      <c r="S13" s="187"/>
      <c r="T13" s="208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211"/>
      <c r="AU13" s="214"/>
      <c r="AV13" s="217"/>
      <c r="AW13" s="220"/>
      <c r="AX13" s="208"/>
      <c r="AY13" s="214"/>
      <c r="AZ13" s="214"/>
      <c r="BA13" s="217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s="63" customFormat="1" ht="31.5" customHeight="1" thickBot="1">
      <c r="A14" s="182"/>
      <c r="B14" s="185"/>
      <c r="C14" s="188"/>
      <c r="D14" s="188"/>
      <c r="E14" s="197"/>
      <c r="F14" s="200"/>
      <c r="G14" s="185"/>
      <c r="H14" s="188"/>
      <c r="I14" s="197"/>
      <c r="J14" s="200"/>
      <c r="K14" s="185"/>
      <c r="L14" s="188"/>
      <c r="M14" s="188"/>
      <c r="N14" s="188"/>
      <c r="O14" s="188"/>
      <c r="P14" s="188"/>
      <c r="Q14" s="188"/>
      <c r="R14" s="188"/>
      <c r="S14" s="188"/>
      <c r="T14" s="209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212"/>
      <c r="AU14" s="215"/>
      <c r="AV14" s="218"/>
      <c r="AW14" s="221"/>
      <c r="AX14" s="209"/>
      <c r="AY14" s="215"/>
      <c r="AZ14" s="215"/>
      <c r="BA14" s="218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s="63" customFormat="1" ht="19.5" customHeight="1" thickBot="1">
      <c r="A15" s="222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4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s="63" customFormat="1" ht="15" customHeight="1">
      <c r="A16" s="180" t="s">
        <v>187</v>
      </c>
      <c r="B16" s="186"/>
      <c r="C16" s="186"/>
      <c r="D16" s="186"/>
      <c r="E16" s="186"/>
      <c r="F16" s="186"/>
      <c r="G16" s="186"/>
      <c r="H16" s="186" t="s">
        <v>301</v>
      </c>
      <c r="I16" s="186"/>
      <c r="J16" s="186" t="s">
        <v>301</v>
      </c>
      <c r="K16" s="186"/>
      <c r="L16" s="186" t="s">
        <v>301</v>
      </c>
      <c r="M16" s="186"/>
      <c r="N16" s="186"/>
      <c r="O16" s="186"/>
      <c r="P16" s="186"/>
      <c r="Q16" s="186"/>
      <c r="R16" s="183" t="s">
        <v>185</v>
      </c>
      <c r="S16" s="225" t="s">
        <v>184</v>
      </c>
      <c r="T16" s="207" t="s">
        <v>184</v>
      </c>
      <c r="U16" s="186" t="s">
        <v>282</v>
      </c>
      <c r="V16" s="186" t="s">
        <v>282</v>
      </c>
      <c r="W16" s="186" t="s">
        <v>282</v>
      </c>
      <c r="X16" s="186" t="s">
        <v>282</v>
      </c>
      <c r="Y16" s="186" t="s">
        <v>282</v>
      </c>
      <c r="Z16" s="186" t="s">
        <v>282</v>
      </c>
      <c r="AA16" s="186" t="s">
        <v>282</v>
      </c>
      <c r="AB16" s="186" t="s">
        <v>194</v>
      </c>
      <c r="AC16" s="186" t="s">
        <v>194</v>
      </c>
      <c r="AD16" s="186" t="s">
        <v>194</v>
      </c>
      <c r="AE16" s="186" t="s">
        <v>194</v>
      </c>
      <c r="AF16" s="186" t="s">
        <v>194</v>
      </c>
      <c r="AG16" s="186" t="s">
        <v>194</v>
      </c>
      <c r="AH16" s="186" t="s">
        <v>194</v>
      </c>
      <c r="AI16" s="186" t="s">
        <v>194</v>
      </c>
      <c r="AJ16" s="186" t="s">
        <v>194</v>
      </c>
      <c r="AK16" s="186" t="s">
        <v>194</v>
      </c>
      <c r="AL16" s="186" t="s">
        <v>194</v>
      </c>
      <c r="AM16" s="186" t="s">
        <v>194</v>
      </c>
      <c r="AN16" s="186" t="s">
        <v>194</v>
      </c>
      <c r="AO16" s="186" t="s">
        <v>194</v>
      </c>
      <c r="AP16" s="186" t="s">
        <v>188</v>
      </c>
      <c r="AQ16" s="186" t="s">
        <v>188</v>
      </c>
      <c r="AR16" s="228" t="s">
        <v>188</v>
      </c>
      <c r="AS16" s="225"/>
      <c r="AT16" s="207"/>
      <c r="AU16" s="213"/>
      <c r="AV16" s="233"/>
      <c r="AW16" s="225"/>
      <c r="AX16" s="207"/>
      <c r="AY16" s="213"/>
      <c r="AZ16" s="213"/>
      <c r="BA16" s="216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64" s="63" customFormat="1" ht="15" customHeight="1">
      <c r="A17" s="181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4"/>
      <c r="S17" s="226"/>
      <c r="T17" s="208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229"/>
      <c r="AS17" s="226"/>
      <c r="AT17" s="208"/>
      <c r="AU17" s="214"/>
      <c r="AV17" s="234"/>
      <c r="AW17" s="226"/>
      <c r="AX17" s="208"/>
      <c r="AY17" s="214"/>
      <c r="AZ17" s="214"/>
      <c r="BA17" s="217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s="63" customFormat="1" ht="30.75" customHeight="1" thickBot="1">
      <c r="A18" s="182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5"/>
      <c r="S18" s="227"/>
      <c r="T18" s="209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230"/>
      <c r="AS18" s="227"/>
      <c r="AT18" s="209"/>
      <c r="AU18" s="215"/>
      <c r="AV18" s="235"/>
      <c r="AW18" s="227"/>
      <c r="AX18" s="209"/>
      <c r="AY18" s="215"/>
      <c r="AZ18" s="215"/>
      <c r="BA18" s="218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64" s="63" customFormat="1" ht="12.75" customHeight="1">
      <c r="A19" s="23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53" ht="18.75">
      <c r="A20" s="169" t="s">
        <v>189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</row>
    <row r="21" spans="1:53" ht="18.7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</row>
    <row r="22" spans="10:53" ht="41.25" customHeight="1">
      <c r="J22" s="170" t="s">
        <v>253</v>
      </c>
      <c r="K22" s="170"/>
      <c r="L22" s="170"/>
      <c r="M22" s="170"/>
      <c r="N22" s="170"/>
      <c r="S22" s="170" t="s">
        <v>190</v>
      </c>
      <c r="T22" s="170"/>
      <c r="U22" s="170"/>
      <c r="V22" s="170"/>
      <c r="W22" s="170"/>
      <c r="X22" s="170"/>
      <c r="Y22" s="170"/>
      <c r="Z22" s="170"/>
      <c r="AC22" s="170" t="s">
        <v>111</v>
      </c>
      <c r="AD22" s="170"/>
      <c r="AE22" s="170"/>
      <c r="AF22" s="170"/>
      <c r="AG22" s="170"/>
      <c r="AJ22" s="170" t="s">
        <v>191</v>
      </c>
      <c r="AK22" s="170"/>
      <c r="AL22" s="170"/>
      <c r="AM22" s="170"/>
      <c r="AN22" s="170"/>
      <c r="AQ22" s="170" t="s">
        <v>192</v>
      </c>
      <c r="AR22" s="170"/>
      <c r="AS22" s="170"/>
      <c r="AT22" s="170"/>
      <c r="AU22" s="170"/>
      <c r="AX22" s="170" t="s">
        <v>193</v>
      </c>
      <c r="AY22" s="170"/>
      <c r="AZ22" s="170"/>
      <c r="BA22" s="170"/>
    </row>
    <row r="23" spans="10:53" ht="37.5" customHeight="1">
      <c r="J23" s="170"/>
      <c r="K23" s="170"/>
      <c r="L23" s="170"/>
      <c r="M23" s="170"/>
      <c r="N23" s="170"/>
      <c r="S23" s="170"/>
      <c r="T23" s="170"/>
      <c r="U23" s="170"/>
      <c r="V23" s="170"/>
      <c r="W23" s="170"/>
      <c r="X23" s="170"/>
      <c r="Y23" s="170"/>
      <c r="Z23" s="170"/>
      <c r="AC23" s="170"/>
      <c r="AD23" s="170"/>
      <c r="AE23" s="170"/>
      <c r="AF23" s="170"/>
      <c r="AG23" s="170"/>
      <c r="AJ23" s="170"/>
      <c r="AK23" s="170"/>
      <c r="AL23" s="170"/>
      <c r="AM23" s="170"/>
      <c r="AN23" s="170"/>
      <c r="AQ23" s="170"/>
      <c r="AR23" s="170"/>
      <c r="AS23" s="170"/>
      <c r="AT23" s="170"/>
      <c r="AU23" s="170"/>
      <c r="AX23" s="170"/>
      <c r="AY23" s="170"/>
      <c r="AZ23" s="170"/>
      <c r="BA23" s="170"/>
    </row>
    <row r="25" spans="11:52" ht="12.75">
      <c r="K25" s="160" t="s">
        <v>254</v>
      </c>
      <c r="L25" s="160"/>
      <c r="V25" s="159" t="s">
        <v>282</v>
      </c>
      <c r="W25" s="160"/>
      <c r="AD25" s="161" t="s">
        <v>185</v>
      </c>
      <c r="AE25" s="162"/>
      <c r="AK25" s="160" t="s">
        <v>184</v>
      </c>
      <c r="AL25" s="160"/>
      <c r="AR25" s="165" t="s">
        <v>194</v>
      </c>
      <c r="AS25" s="162"/>
      <c r="AY25" s="160" t="s">
        <v>188</v>
      </c>
      <c r="AZ25" s="160"/>
    </row>
    <row r="26" spans="11:52" ht="12.75" customHeight="1">
      <c r="K26" s="160"/>
      <c r="L26" s="160"/>
      <c r="V26" s="160"/>
      <c r="W26" s="160"/>
      <c r="AD26" s="163"/>
      <c r="AE26" s="164"/>
      <c r="AK26" s="160"/>
      <c r="AL26" s="160"/>
      <c r="AR26" s="163"/>
      <c r="AS26" s="164"/>
      <c r="AY26" s="160"/>
      <c r="AZ26" s="160"/>
    </row>
    <row r="27" ht="12.75" customHeight="1"/>
    <row r="29" spans="36:40" ht="12.75">
      <c r="AJ29" s="170" t="s">
        <v>283</v>
      </c>
      <c r="AK29" s="170"/>
      <c r="AL29" s="170"/>
      <c r="AM29" s="170"/>
      <c r="AN29" s="170"/>
    </row>
    <row r="30" spans="36:40" ht="12.75">
      <c r="AJ30" s="170"/>
      <c r="AK30" s="170"/>
      <c r="AL30" s="170"/>
      <c r="AM30" s="170"/>
      <c r="AN30" s="170"/>
    </row>
    <row r="31" spans="37:38" ht="12.75">
      <c r="AK31" s="159" t="s">
        <v>284</v>
      </c>
      <c r="AL31" s="160"/>
    </row>
    <row r="32" spans="37:38" ht="12.75">
      <c r="AK32" s="160"/>
      <c r="AL32" s="160"/>
    </row>
    <row r="33" spans="41:93" ht="18.75"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G33" s="170"/>
      <c r="BH33" s="170"/>
      <c r="BI33" s="170"/>
      <c r="BJ33" s="170"/>
      <c r="BK33" s="170"/>
      <c r="BL33" s="170"/>
      <c r="BM33" s="170"/>
      <c r="BN33" s="170"/>
      <c r="BQ33" s="170"/>
      <c r="BR33" s="170"/>
      <c r="BS33" s="170"/>
      <c r="BT33" s="170"/>
      <c r="BU33" s="170"/>
      <c r="BX33" s="170"/>
      <c r="BY33" s="170"/>
      <c r="BZ33" s="170"/>
      <c r="CA33" s="170"/>
      <c r="CB33" s="170"/>
      <c r="CE33" s="170"/>
      <c r="CF33" s="170"/>
      <c r="CG33" s="170"/>
      <c r="CH33" s="170"/>
      <c r="CI33" s="170"/>
      <c r="CL33" s="170"/>
      <c r="CM33" s="170"/>
      <c r="CN33" s="170"/>
      <c r="CO33" s="170"/>
    </row>
    <row r="35" spans="51:92" ht="12.75">
      <c r="AY35" s="237"/>
      <c r="AZ35" s="237"/>
      <c r="BJ35" s="160"/>
      <c r="BK35" s="160"/>
      <c r="BR35" s="161"/>
      <c r="BS35" s="162"/>
      <c r="BY35" s="160"/>
      <c r="BZ35" s="160"/>
      <c r="CF35" s="161"/>
      <c r="CG35" s="162"/>
      <c r="CM35" s="160"/>
      <c r="CN35" s="160"/>
    </row>
    <row r="36" spans="51:92" ht="12.75">
      <c r="AY36" s="237"/>
      <c r="AZ36" s="237"/>
      <c r="BJ36" s="160"/>
      <c r="BK36" s="160"/>
      <c r="BR36" s="163"/>
      <c r="BS36" s="164"/>
      <c r="BY36" s="160"/>
      <c r="BZ36" s="160"/>
      <c r="CF36" s="163"/>
      <c r="CG36" s="164"/>
      <c r="CM36" s="160"/>
      <c r="CN36" s="160"/>
    </row>
  </sheetData>
  <sheetProtection/>
  <mergeCells count="257">
    <mergeCell ref="AV5:AV6"/>
    <mergeCell ref="AW5:AW6"/>
    <mergeCell ref="AX5:AX6"/>
    <mergeCell ref="AY5:AY6"/>
    <mergeCell ref="AZ5:AZ6"/>
    <mergeCell ref="BA5:BA6"/>
    <mergeCell ref="AP5:AP6"/>
    <mergeCell ref="AQ5:AQ6"/>
    <mergeCell ref="AR5:AR6"/>
    <mergeCell ref="AS5:AS6"/>
    <mergeCell ref="AT5:AT6"/>
    <mergeCell ref="AU5:AU6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CE33:CI33"/>
    <mergeCell ref="CL33:CO33"/>
    <mergeCell ref="AY35:AZ36"/>
    <mergeCell ref="BJ35:BK36"/>
    <mergeCell ref="BR35:BS36"/>
    <mergeCell ref="BY35:BZ36"/>
    <mergeCell ref="CF35:CG36"/>
    <mergeCell ref="CM35:CN36"/>
    <mergeCell ref="AJ29:AN30"/>
    <mergeCell ref="AK31:AL32"/>
    <mergeCell ref="AO33:BD33"/>
    <mergeCell ref="BG33:BN33"/>
    <mergeCell ref="BQ33:BU33"/>
    <mergeCell ref="BX33:CB33"/>
    <mergeCell ref="AX22:BA23"/>
    <mergeCell ref="K25:L26"/>
    <mergeCell ref="V25:W26"/>
    <mergeCell ref="AD25:AE26"/>
    <mergeCell ref="AK25:AL26"/>
    <mergeCell ref="AR25:AS26"/>
    <mergeCell ref="AY25:AZ26"/>
    <mergeCell ref="A20:P21"/>
    <mergeCell ref="J22:N23"/>
    <mergeCell ref="S22:Z23"/>
    <mergeCell ref="AC22:AG23"/>
    <mergeCell ref="AJ22:AN23"/>
    <mergeCell ref="AQ22:AU23"/>
    <mergeCell ref="AW16:AW18"/>
    <mergeCell ref="AX16:AX18"/>
    <mergeCell ref="AY16:AY18"/>
    <mergeCell ref="AZ16:AZ18"/>
    <mergeCell ref="BA16:BA18"/>
    <mergeCell ref="A19:BA19"/>
    <mergeCell ref="AQ16:AQ18"/>
    <mergeCell ref="AR16:AR18"/>
    <mergeCell ref="AS16:AS18"/>
    <mergeCell ref="AT16:AT18"/>
    <mergeCell ref="AU16:AU18"/>
    <mergeCell ref="AV16:AV18"/>
    <mergeCell ref="AK16:AK18"/>
    <mergeCell ref="AL16:AL18"/>
    <mergeCell ref="AM16:AM18"/>
    <mergeCell ref="AN16:AN18"/>
    <mergeCell ref="AO16:AO18"/>
    <mergeCell ref="AP16:AP18"/>
    <mergeCell ref="AE16:AE18"/>
    <mergeCell ref="AF16:AF18"/>
    <mergeCell ref="AG16:AG18"/>
    <mergeCell ref="AH16:AH18"/>
    <mergeCell ref="AI16:AI18"/>
    <mergeCell ref="AJ16:AJ18"/>
    <mergeCell ref="Y16:Y18"/>
    <mergeCell ref="Z16:Z18"/>
    <mergeCell ref="AA16:AA18"/>
    <mergeCell ref="AB16:AB18"/>
    <mergeCell ref="AC16:AC18"/>
    <mergeCell ref="AD16:AD18"/>
    <mergeCell ref="S16:S18"/>
    <mergeCell ref="T16:T18"/>
    <mergeCell ref="U16:U18"/>
    <mergeCell ref="V16:V18"/>
    <mergeCell ref="W16:W18"/>
    <mergeCell ref="X16:X18"/>
    <mergeCell ref="M16:M18"/>
    <mergeCell ref="N16:N18"/>
    <mergeCell ref="O16:O18"/>
    <mergeCell ref="P16:P18"/>
    <mergeCell ref="Q16:Q18"/>
    <mergeCell ref="R16:R18"/>
    <mergeCell ref="G16:G18"/>
    <mergeCell ref="H16:H18"/>
    <mergeCell ref="I16:I18"/>
    <mergeCell ref="J16:J18"/>
    <mergeCell ref="K16:K18"/>
    <mergeCell ref="L16:L18"/>
    <mergeCell ref="A16:A18"/>
    <mergeCell ref="B16:B18"/>
    <mergeCell ref="C16:C18"/>
    <mergeCell ref="D16:D18"/>
    <mergeCell ref="E16:E18"/>
    <mergeCell ref="F16:F18"/>
    <mergeCell ref="AW12:AW14"/>
    <mergeCell ref="AX12:AX14"/>
    <mergeCell ref="AY12:AY14"/>
    <mergeCell ref="AZ12:AZ14"/>
    <mergeCell ref="BA12:BA14"/>
    <mergeCell ref="A15:BA15"/>
    <mergeCell ref="AQ12:AQ14"/>
    <mergeCell ref="AR12:AR14"/>
    <mergeCell ref="AS12:AS14"/>
    <mergeCell ref="AT12:AT14"/>
    <mergeCell ref="AU12:AU14"/>
    <mergeCell ref="AV12:AV14"/>
    <mergeCell ref="AK12:AK14"/>
    <mergeCell ref="AL12:AL14"/>
    <mergeCell ref="AM12:AM14"/>
    <mergeCell ref="AN12:AN14"/>
    <mergeCell ref="AO12:AO14"/>
    <mergeCell ref="AP12:AP14"/>
    <mergeCell ref="AE12:AE14"/>
    <mergeCell ref="AF12:AF14"/>
    <mergeCell ref="AG12:AG14"/>
    <mergeCell ref="AH12:AH14"/>
    <mergeCell ref="AI12:AI14"/>
    <mergeCell ref="AJ12:AJ14"/>
    <mergeCell ref="Y12:Y14"/>
    <mergeCell ref="Z12:Z14"/>
    <mergeCell ref="AA12:AA14"/>
    <mergeCell ref="AB12:AB14"/>
    <mergeCell ref="AC12:AC14"/>
    <mergeCell ref="AD12:AD14"/>
    <mergeCell ref="S12:S14"/>
    <mergeCell ref="T12:T14"/>
    <mergeCell ref="U12:U14"/>
    <mergeCell ref="V12:V14"/>
    <mergeCell ref="W12:W14"/>
    <mergeCell ref="X12:X14"/>
    <mergeCell ref="M12:M14"/>
    <mergeCell ref="N12:N14"/>
    <mergeCell ref="O12:O14"/>
    <mergeCell ref="P12:P14"/>
    <mergeCell ref="Q12:Q14"/>
    <mergeCell ref="R12:R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  <mergeCell ref="AW8:AW10"/>
    <mergeCell ref="AX8:AX10"/>
    <mergeCell ref="AY8:AY10"/>
    <mergeCell ref="AZ8:AZ10"/>
    <mergeCell ref="BA8:BA10"/>
    <mergeCell ref="A11:BA11"/>
    <mergeCell ref="AQ8:AQ10"/>
    <mergeCell ref="AR8:AR10"/>
    <mergeCell ref="AS8:AS10"/>
    <mergeCell ref="AT8:AT10"/>
    <mergeCell ref="AU8:AU10"/>
    <mergeCell ref="AV8:AV10"/>
    <mergeCell ref="AK8:AK10"/>
    <mergeCell ref="AL8:AL10"/>
    <mergeCell ref="AM8:AM10"/>
    <mergeCell ref="AN8:AN10"/>
    <mergeCell ref="AO8:AO10"/>
    <mergeCell ref="AP8:AP10"/>
    <mergeCell ref="AE8:AE10"/>
    <mergeCell ref="AF8:AF10"/>
    <mergeCell ref="AG8:AG10"/>
    <mergeCell ref="AH8:AH10"/>
    <mergeCell ref="AI8:AI10"/>
    <mergeCell ref="AJ8:AJ10"/>
    <mergeCell ref="Y8:Y10"/>
    <mergeCell ref="Z8:Z10"/>
    <mergeCell ref="AA8:AA10"/>
    <mergeCell ref="AB8:AB10"/>
    <mergeCell ref="AC8:AC10"/>
    <mergeCell ref="AD8:AD10"/>
    <mergeCell ref="S8:S10"/>
    <mergeCell ref="T8:T10"/>
    <mergeCell ref="U8:U10"/>
    <mergeCell ref="V8:V10"/>
    <mergeCell ref="W8:W10"/>
    <mergeCell ref="X8:X10"/>
    <mergeCell ref="M8:M10"/>
    <mergeCell ref="N8:N10"/>
    <mergeCell ref="O8:O10"/>
    <mergeCell ref="P8:P10"/>
    <mergeCell ref="Q8:Q10"/>
    <mergeCell ref="R8:R10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AG4:AI4"/>
    <mergeCell ref="AK4:AM4"/>
    <mergeCell ref="AO4:AR4"/>
    <mergeCell ref="AT4:AV4"/>
    <mergeCell ref="AX4:BA4"/>
    <mergeCell ref="A7:BA7"/>
    <mergeCell ref="B5:B6"/>
    <mergeCell ref="C5:C6"/>
    <mergeCell ref="D5:D6"/>
    <mergeCell ref="E5:E6"/>
    <mergeCell ref="A2:BA2"/>
    <mergeCell ref="X3:AA3"/>
    <mergeCell ref="A4:A6"/>
    <mergeCell ref="B4:E4"/>
    <mergeCell ref="G4:I4"/>
    <mergeCell ref="K4:N4"/>
    <mergeCell ref="O4:R4"/>
    <mergeCell ref="T4:V4"/>
    <mergeCell ref="X4:Z4"/>
    <mergeCell ref="AB4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pahomovalv</cp:lastModifiedBy>
  <cp:lastPrinted>2019-08-29T09:36:27Z</cp:lastPrinted>
  <dcterms:created xsi:type="dcterms:W3CDTF">2005-01-19T10:32:31Z</dcterms:created>
  <dcterms:modified xsi:type="dcterms:W3CDTF">2019-08-29T09:37:30Z</dcterms:modified>
  <cp:category/>
  <cp:version/>
  <cp:contentType/>
  <cp:contentStatus/>
</cp:coreProperties>
</file>